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esktop\"/>
    </mc:Choice>
  </mc:AlternateContent>
  <xr:revisionPtr revIDLastSave="0" documentId="13_ncr:1_{6391AEEF-D7B6-4A55-A4E4-B3F325EE955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ompressed Sheet" sheetId="9" r:id="rId1"/>
    <sheet name="Dont print" sheetId="6" r:id="rId2"/>
    <sheet name="Consignor List" sheetId="1" r:id="rId3"/>
  </sheets>
  <definedNames>
    <definedName name="_xlnm.Print_Area" localSheetId="0">'Compressed Sheet'!$A$1:$AG$207</definedName>
  </definedNames>
  <calcPr calcId="18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35" i="9" l="1"/>
  <c r="U108" i="9"/>
  <c r="AE77" i="6" l="1"/>
  <c r="AD77" i="6"/>
  <c r="AB77" i="6"/>
  <c r="Z77" i="6"/>
  <c r="X77" i="6"/>
  <c r="W77" i="6"/>
  <c r="U77" i="6"/>
  <c r="AO60" i="6" l="1"/>
  <c r="AN60" i="6"/>
  <c r="AM60" i="6"/>
  <c r="AL60" i="6"/>
  <c r="AK60" i="6"/>
  <c r="AJ60" i="6"/>
  <c r="AI60" i="6"/>
  <c r="AH60" i="6"/>
  <c r="AC60" i="6"/>
  <c r="Y60" i="6"/>
  <c r="V60" i="6"/>
  <c r="T60" i="6"/>
  <c r="S60" i="6"/>
  <c r="R60" i="6"/>
  <c r="Q60" i="6"/>
  <c r="AO84" i="6"/>
  <c r="AN84" i="6"/>
  <c r="AM84" i="6"/>
  <c r="AL84" i="6"/>
  <c r="AK84" i="6"/>
  <c r="AJ84" i="6"/>
  <c r="AI84" i="6"/>
  <c r="AH84" i="6"/>
  <c r="AC84" i="6"/>
  <c r="Y84" i="6"/>
  <c r="V84" i="6"/>
  <c r="T84" i="6"/>
  <c r="S84" i="6"/>
  <c r="R84" i="6"/>
  <c r="Q84" i="6"/>
  <c r="M84" i="6"/>
  <c r="M60" i="6"/>
  <c r="AO138" i="6" l="1"/>
  <c r="AN138" i="6"/>
  <c r="AM138" i="6"/>
  <c r="AL138" i="6"/>
  <c r="AK138" i="6"/>
  <c r="AJ138" i="6"/>
  <c r="AI138" i="6"/>
  <c r="AH138" i="6"/>
  <c r="AC138" i="6"/>
  <c r="Y138" i="6"/>
  <c r="V138" i="6"/>
  <c r="T138" i="6"/>
  <c r="S138" i="6"/>
  <c r="R138" i="6"/>
  <c r="Q138" i="6"/>
  <c r="M138" i="6"/>
  <c r="AE135" i="6"/>
  <c r="AD135" i="6"/>
  <c r="AB135" i="6"/>
  <c r="Z135" i="6"/>
  <c r="X135" i="6"/>
  <c r="W135" i="6"/>
  <c r="U135" i="6"/>
  <c r="AE132" i="6"/>
  <c r="AD132" i="6"/>
  <c r="AB132" i="6"/>
  <c r="Z132" i="6"/>
  <c r="X132" i="6"/>
  <c r="W132" i="6"/>
  <c r="U132" i="6"/>
  <c r="AE127" i="6"/>
  <c r="AD127" i="6"/>
  <c r="AB127" i="6"/>
  <c r="Z127" i="6"/>
  <c r="X127" i="6"/>
  <c r="W127" i="6"/>
  <c r="U127" i="6"/>
  <c r="AE130" i="6"/>
  <c r="AD130" i="6"/>
  <c r="AB130" i="6"/>
  <c r="Z130" i="6"/>
  <c r="X130" i="6"/>
  <c r="W130" i="6"/>
  <c r="U130" i="6"/>
  <c r="AE136" i="6"/>
  <c r="AD136" i="6"/>
  <c r="AB136" i="6"/>
  <c r="Z136" i="6"/>
  <c r="X136" i="6"/>
  <c r="W136" i="6"/>
  <c r="U136" i="6"/>
  <c r="AE129" i="6"/>
  <c r="AD129" i="6"/>
  <c r="AB129" i="6"/>
  <c r="Z129" i="6"/>
  <c r="X129" i="6"/>
  <c r="W129" i="6"/>
  <c r="U129" i="6"/>
  <c r="AE137" i="6"/>
  <c r="AD137" i="6"/>
  <c r="AB137" i="6"/>
  <c r="Z137" i="6"/>
  <c r="X137" i="6"/>
  <c r="W137" i="6"/>
  <c r="U137" i="6"/>
  <c r="AE131" i="6"/>
  <c r="AD131" i="6"/>
  <c r="AB131" i="6"/>
  <c r="Z131" i="6"/>
  <c r="X131" i="6"/>
  <c r="W131" i="6"/>
  <c r="U131" i="6"/>
  <c r="AE124" i="6"/>
  <c r="AD124" i="6"/>
  <c r="AB124" i="6"/>
  <c r="Z124" i="6"/>
  <c r="X124" i="6"/>
  <c r="W124" i="6"/>
  <c r="U124" i="6"/>
  <c r="AE128" i="6"/>
  <c r="AD128" i="6"/>
  <c r="AB128" i="6"/>
  <c r="Z128" i="6"/>
  <c r="X128" i="6"/>
  <c r="W128" i="6"/>
  <c r="U128" i="6"/>
  <c r="AE125" i="6"/>
  <c r="AD125" i="6"/>
  <c r="AB125" i="6"/>
  <c r="Z125" i="6"/>
  <c r="X125" i="6"/>
  <c r="W125" i="6"/>
  <c r="U125" i="6"/>
  <c r="AE126" i="6"/>
  <c r="AD126" i="6"/>
  <c r="AB126" i="6"/>
  <c r="Z126" i="6"/>
  <c r="X126" i="6"/>
  <c r="W126" i="6"/>
  <c r="U126" i="6"/>
  <c r="AE123" i="6"/>
  <c r="AD123" i="6"/>
  <c r="AB123" i="6"/>
  <c r="Z123" i="6"/>
  <c r="X123" i="6"/>
  <c r="W123" i="6"/>
  <c r="U123" i="6"/>
  <c r="AE134" i="6"/>
  <c r="AD134" i="6"/>
  <c r="AB134" i="6"/>
  <c r="Z134" i="6"/>
  <c r="X134" i="6"/>
  <c r="W134" i="6"/>
  <c r="U134" i="6"/>
  <c r="AE133" i="6"/>
  <c r="AD133" i="6"/>
  <c r="AB133" i="6"/>
  <c r="Z133" i="6"/>
  <c r="X133" i="6"/>
  <c r="W133" i="6"/>
  <c r="U133" i="6"/>
  <c r="AO120" i="6"/>
  <c r="AN120" i="6"/>
  <c r="AM120" i="6"/>
  <c r="AL120" i="6"/>
  <c r="AK120" i="6"/>
  <c r="AJ120" i="6"/>
  <c r="AI120" i="6"/>
  <c r="AH120" i="6"/>
  <c r="AC120" i="6"/>
  <c r="Y120" i="6"/>
  <c r="V120" i="6"/>
  <c r="T120" i="6"/>
  <c r="S120" i="6"/>
  <c r="R120" i="6"/>
  <c r="Q120" i="6"/>
  <c r="M120" i="6"/>
  <c r="AE118" i="6"/>
  <c r="AD118" i="6"/>
  <c r="AB118" i="6"/>
  <c r="Z118" i="6"/>
  <c r="X118" i="6"/>
  <c r="W118" i="6"/>
  <c r="U118" i="6"/>
  <c r="AE116" i="6"/>
  <c r="AD116" i="6"/>
  <c r="AB116" i="6"/>
  <c r="Z116" i="6"/>
  <c r="X116" i="6"/>
  <c r="W116" i="6"/>
  <c r="U116" i="6"/>
  <c r="AE111" i="6"/>
  <c r="AD111" i="6"/>
  <c r="AB111" i="6"/>
  <c r="Z111" i="6"/>
  <c r="X111" i="6"/>
  <c r="W111" i="6"/>
  <c r="U111" i="6"/>
  <c r="AE113" i="6"/>
  <c r="AD113" i="6"/>
  <c r="AB113" i="6"/>
  <c r="Z113" i="6"/>
  <c r="X113" i="6"/>
  <c r="W113" i="6"/>
  <c r="U113" i="6"/>
  <c r="AE115" i="6"/>
  <c r="AD115" i="6"/>
  <c r="AB115" i="6"/>
  <c r="Z115" i="6"/>
  <c r="X115" i="6"/>
  <c r="W115" i="6"/>
  <c r="U115" i="6"/>
  <c r="AE114" i="6"/>
  <c r="AD114" i="6"/>
  <c r="AB114" i="6"/>
  <c r="Z114" i="6"/>
  <c r="X114" i="6"/>
  <c r="W114" i="6"/>
  <c r="U114" i="6"/>
  <c r="AE117" i="6"/>
  <c r="AD117" i="6"/>
  <c r="AB117" i="6"/>
  <c r="Z117" i="6"/>
  <c r="X117" i="6"/>
  <c r="W117" i="6"/>
  <c r="U117" i="6"/>
  <c r="AE112" i="6"/>
  <c r="AD112" i="6"/>
  <c r="AB112" i="6"/>
  <c r="Z112" i="6"/>
  <c r="X112" i="6"/>
  <c r="W112" i="6"/>
  <c r="U112" i="6"/>
  <c r="AE119" i="6"/>
  <c r="AD119" i="6"/>
  <c r="AB119" i="6"/>
  <c r="Z119" i="6"/>
  <c r="X119" i="6"/>
  <c r="W119" i="6"/>
  <c r="U119" i="6"/>
  <c r="AO108" i="6"/>
  <c r="AN108" i="6"/>
  <c r="AM108" i="6"/>
  <c r="AL108" i="6"/>
  <c r="AK108" i="6"/>
  <c r="AJ108" i="6"/>
  <c r="AI108" i="6"/>
  <c r="AH108" i="6"/>
  <c r="AC108" i="6"/>
  <c r="Y108" i="6"/>
  <c r="V108" i="6"/>
  <c r="T108" i="6"/>
  <c r="S108" i="6"/>
  <c r="R108" i="6"/>
  <c r="Q108" i="6"/>
  <c r="M108" i="6"/>
  <c r="AE107" i="6"/>
  <c r="AD107" i="6"/>
  <c r="AB107" i="6"/>
  <c r="Z107" i="6"/>
  <c r="X107" i="6"/>
  <c r="W107" i="6"/>
  <c r="U107" i="6"/>
  <c r="AE105" i="6"/>
  <c r="AD105" i="6"/>
  <c r="AB105" i="6"/>
  <c r="Z105" i="6"/>
  <c r="X105" i="6"/>
  <c r="W105" i="6"/>
  <c r="U105" i="6"/>
  <c r="AE102" i="6"/>
  <c r="AD102" i="6"/>
  <c r="AB102" i="6"/>
  <c r="Z102" i="6"/>
  <c r="X102" i="6"/>
  <c r="W102" i="6"/>
  <c r="U102" i="6"/>
  <c r="AE106" i="6"/>
  <c r="AD106" i="6"/>
  <c r="AB106" i="6"/>
  <c r="Z106" i="6"/>
  <c r="X106" i="6"/>
  <c r="W106" i="6"/>
  <c r="U106" i="6"/>
  <c r="AE101" i="6"/>
  <c r="AD101" i="6"/>
  <c r="AB101" i="6"/>
  <c r="Z101" i="6"/>
  <c r="X101" i="6"/>
  <c r="W101" i="6"/>
  <c r="U101" i="6"/>
  <c r="AE103" i="6"/>
  <c r="AD103" i="6"/>
  <c r="AB103" i="6"/>
  <c r="Z103" i="6"/>
  <c r="X103" i="6"/>
  <c r="W103" i="6"/>
  <c r="U103" i="6"/>
  <c r="AE104" i="6"/>
  <c r="AD104" i="6"/>
  <c r="AB104" i="6"/>
  <c r="Z104" i="6"/>
  <c r="X104" i="6"/>
  <c r="W104" i="6"/>
  <c r="U104" i="6"/>
  <c r="AO98" i="6"/>
  <c r="AN98" i="6"/>
  <c r="AM98" i="6"/>
  <c r="AL98" i="6"/>
  <c r="AK98" i="6"/>
  <c r="AJ98" i="6"/>
  <c r="AI98" i="6"/>
  <c r="AH98" i="6"/>
  <c r="AC98" i="6"/>
  <c r="Y98" i="6"/>
  <c r="V98" i="6"/>
  <c r="T98" i="6"/>
  <c r="S98" i="6"/>
  <c r="R98" i="6"/>
  <c r="Q98" i="6"/>
  <c r="M98" i="6"/>
  <c r="AE90" i="6"/>
  <c r="AD90" i="6"/>
  <c r="AB90" i="6"/>
  <c r="Z90" i="6"/>
  <c r="X90" i="6"/>
  <c r="W90" i="6"/>
  <c r="U90" i="6"/>
  <c r="AE93" i="6"/>
  <c r="AD93" i="6"/>
  <c r="AB93" i="6"/>
  <c r="Z93" i="6"/>
  <c r="X93" i="6"/>
  <c r="W93" i="6"/>
  <c r="U93" i="6"/>
  <c r="AE95" i="6"/>
  <c r="AD95" i="6"/>
  <c r="AB95" i="6"/>
  <c r="Z95" i="6"/>
  <c r="X95" i="6"/>
  <c r="W95" i="6"/>
  <c r="U95" i="6"/>
  <c r="AE97" i="6"/>
  <c r="AD97" i="6"/>
  <c r="AB97" i="6"/>
  <c r="Z97" i="6"/>
  <c r="X97" i="6"/>
  <c r="W97" i="6"/>
  <c r="U97" i="6"/>
  <c r="AE94" i="6"/>
  <c r="AD94" i="6"/>
  <c r="AB94" i="6"/>
  <c r="Z94" i="6"/>
  <c r="X94" i="6"/>
  <c r="W94" i="6"/>
  <c r="U94" i="6"/>
  <c r="AE91" i="6"/>
  <c r="AD91" i="6"/>
  <c r="AB91" i="6"/>
  <c r="Z91" i="6"/>
  <c r="X91" i="6"/>
  <c r="W91" i="6"/>
  <c r="U91" i="6"/>
  <c r="AE88" i="6"/>
  <c r="AD88" i="6"/>
  <c r="AB88" i="6"/>
  <c r="Z88" i="6"/>
  <c r="X88" i="6"/>
  <c r="W88" i="6"/>
  <c r="U88" i="6"/>
  <c r="AE92" i="6"/>
  <c r="AD92" i="6"/>
  <c r="AB92" i="6"/>
  <c r="Z92" i="6"/>
  <c r="X92" i="6"/>
  <c r="W92" i="6"/>
  <c r="U92" i="6"/>
  <c r="AE89" i="6"/>
  <c r="AD89" i="6"/>
  <c r="AB89" i="6"/>
  <c r="Z89" i="6"/>
  <c r="X89" i="6"/>
  <c r="W89" i="6"/>
  <c r="U89" i="6"/>
  <c r="AE96" i="6"/>
  <c r="AD96" i="6"/>
  <c r="AB96" i="6"/>
  <c r="Z96" i="6"/>
  <c r="X96" i="6"/>
  <c r="W96" i="6"/>
  <c r="U96" i="6"/>
  <c r="AE14" i="6"/>
  <c r="AD14" i="6"/>
  <c r="AB14" i="6"/>
  <c r="Z14" i="6"/>
  <c r="X14" i="6"/>
  <c r="W14" i="6"/>
  <c r="U14" i="6"/>
  <c r="AE42" i="6"/>
  <c r="AD42" i="6"/>
  <c r="AB42" i="6"/>
  <c r="Z42" i="6"/>
  <c r="X42" i="6"/>
  <c r="W42" i="6"/>
  <c r="U42" i="6"/>
  <c r="AE57" i="6"/>
  <c r="AD57" i="6"/>
  <c r="AB57" i="6"/>
  <c r="Z57" i="6"/>
  <c r="X57" i="6"/>
  <c r="W57" i="6"/>
  <c r="U57" i="6"/>
  <c r="AE18" i="6"/>
  <c r="AD18" i="6"/>
  <c r="AB18" i="6"/>
  <c r="Z18" i="6"/>
  <c r="X18" i="6"/>
  <c r="W18" i="6"/>
  <c r="U18" i="6"/>
  <c r="AE39" i="6"/>
  <c r="AB39" i="6"/>
  <c r="Z39" i="6"/>
  <c r="X39" i="6"/>
  <c r="W39" i="6"/>
  <c r="U39" i="6"/>
  <c r="AE83" i="6"/>
  <c r="AD83" i="6"/>
  <c r="AB83" i="6"/>
  <c r="Z83" i="6"/>
  <c r="X83" i="6"/>
  <c r="W83" i="6"/>
  <c r="U83" i="6"/>
  <c r="AE13" i="6"/>
  <c r="AD13" i="6"/>
  <c r="AB13" i="6"/>
  <c r="Z13" i="6"/>
  <c r="X13" i="6"/>
  <c r="W13" i="6"/>
  <c r="U13" i="6"/>
  <c r="AE16" i="6"/>
  <c r="AD16" i="6"/>
  <c r="AB16" i="6"/>
  <c r="Z16" i="6"/>
  <c r="X16" i="6"/>
  <c r="W16" i="6"/>
  <c r="U16" i="6"/>
  <c r="AE36" i="6"/>
  <c r="AD36" i="6"/>
  <c r="AB36" i="6"/>
  <c r="Z36" i="6"/>
  <c r="X36" i="6"/>
  <c r="W36" i="6"/>
  <c r="U36" i="6"/>
  <c r="AE55" i="6"/>
  <c r="AD55" i="6"/>
  <c r="AB55" i="6"/>
  <c r="Z55" i="6"/>
  <c r="X55" i="6"/>
  <c r="W55" i="6"/>
  <c r="U55" i="6"/>
  <c r="AE50" i="6"/>
  <c r="AD50" i="6"/>
  <c r="AB50" i="6"/>
  <c r="Z50" i="6"/>
  <c r="X50" i="6"/>
  <c r="W50" i="6"/>
  <c r="U50" i="6"/>
  <c r="AE47" i="6"/>
  <c r="AD47" i="6"/>
  <c r="AB47" i="6"/>
  <c r="Z47" i="6"/>
  <c r="X47" i="6"/>
  <c r="W47" i="6"/>
  <c r="U47" i="6"/>
  <c r="AE43" i="6"/>
  <c r="AD43" i="6"/>
  <c r="AB43" i="6"/>
  <c r="Z43" i="6"/>
  <c r="X43" i="6"/>
  <c r="W43" i="6"/>
  <c r="U43" i="6"/>
  <c r="AE45" i="6"/>
  <c r="AD45" i="6"/>
  <c r="AB45" i="6"/>
  <c r="Z45" i="6"/>
  <c r="X45" i="6"/>
  <c r="W45" i="6"/>
  <c r="U45" i="6"/>
  <c r="AE82" i="6"/>
  <c r="AD82" i="6"/>
  <c r="AB82" i="6"/>
  <c r="Z82" i="6"/>
  <c r="X82" i="6"/>
  <c r="W82" i="6"/>
  <c r="U82" i="6"/>
  <c r="AE81" i="6"/>
  <c r="AD81" i="6"/>
  <c r="AB81" i="6"/>
  <c r="Z81" i="6"/>
  <c r="X81" i="6"/>
  <c r="W81" i="6"/>
  <c r="U81" i="6"/>
  <c r="AE80" i="6"/>
  <c r="AD80" i="6"/>
  <c r="AB80" i="6"/>
  <c r="Z80" i="6"/>
  <c r="X80" i="6"/>
  <c r="W80" i="6"/>
  <c r="U80" i="6"/>
  <c r="AE46" i="6"/>
  <c r="AD46" i="6"/>
  <c r="AB46" i="6"/>
  <c r="Z46" i="6"/>
  <c r="X46" i="6"/>
  <c r="W46" i="6"/>
  <c r="U46" i="6"/>
  <c r="AE59" i="6"/>
  <c r="AD59" i="6"/>
  <c r="AB59" i="6"/>
  <c r="Z59" i="6"/>
  <c r="X59" i="6"/>
  <c r="W59" i="6"/>
  <c r="U59" i="6"/>
  <c r="AE79" i="6"/>
  <c r="AD79" i="6"/>
  <c r="AB79" i="6"/>
  <c r="Z79" i="6"/>
  <c r="X79" i="6"/>
  <c r="W79" i="6"/>
  <c r="U79" i="6"/>
  <c r="AE56" i="6"/>
  <c r="AD56" i="6"/>
  <c r="AB56" i="6"/>
  <c r="Z56" i="6"/>
  <c r="X56" i="6"/>
  <c r="W56" i="6"/>
  <c r="U56" i="6"/>
  <c r="AE78" i="6"/>
  <c r="AD78" i="6"/>
  <c r="AB78" i="6"/>
  <c r="Z78" i="6"/>
  <c r="X78" i="6"/>
  <c r="W78" i="6"/>
  <c r="U78" i="6"/>
  <c r="AE48" i="6"/>
  <c r="AD48" i="6"/>
  <c r="AB48" i="6"/>
  <c r="Z48" i="6"/>
  <c r="X48" i="6"/>
  <c r="W48" i="6"/>
  <c r="U48" i="6"/>
  <c r="AE51" i="6"/>
  <c r="AD51" i="6"/>
  <c r="AB51" i="6"/>
  <c r="Z51" i="6"/>
  <c r="X51" i="6"/>
  <c r="W51" i="6"/>
  <c r="U51" i="6"/>
  <c r="AE19" i="6"/>
  <c r="AD19" i="6"/>
  <c r="AB19" i="6"/>
  <c r="Z19" i="6"/>
  <c r="X19" i="6"/>
  <c r="W19" i="6"/>
  <c r="U19" i="6"/>
  <c r="AE11" i="6"/>
  <c r="AD11" i="6"/>
  <c r="AB11" i="6"/>
  <c r="Z11" i="6"/>
  <c r="X11" i="6"/>
  <c r="W11" i="6"/>
  <c r="U11" i="6"/>
  <c r="AE76" i="6"/>
  <c r="AD76" i="6"/>
  <c r="AB76" i="6"/>
  <c r="Z76" i="6"/>
  <c r="X76" i="6"/>
  <c r="W76" i="6"/>
  <c r="U76" i="6"/>
  <c r="AE52" i="6"/>
  <c r="AD52" i="6"/>
  <c r="AB52" i="6"/>
  <c r="Z52" i="6"/>
  <c r="X52" i="6"/>
  <c r="W52" i="6"/>
  <c r="U52" i="6"/>
  <c r="AE28" i="6"/>
  <c r="AD28" i="6"/>
  <c r="AB28" i="6"/>
  <c r="Z28" i="6"/>
  <c r="X28" i="6"/>
  <c r="W28" i="6"/>
  <c r="U28" i="6"/>
  <c r="AE58" i="6"/>
  <c r="AB58" i="6"/>
  <c r="Z58" i="6"/>
  <c r="X58" i="6"/>
  <c r="W58" i="6"/>
  <c r="U58" i="6"/>
  <c r="AE23" i="6"/>
  <c r="AD23" i="6"/>
  <c r="AB23" i="6"/>
  <c r="Z23" i="6"/>
  <c r="X23" i="6"/>
  <c r="W23" i="6"/>
  <c r="U23" i="6"/>
  <c r="AE20" i="6"/>
  <c r="AD20" i="6"/>
  <c r="AB20" i="6"/>
  <c r="Z20" i="6"/>
  <c r="X20" i="6"/>
  <c r="W20" i="6"/>
  <c r="U20" i="6"/>
  <c r="AE75" i="6"/>
  <c r="AD75" i="6"/>
  <c r="AB75" i="6"/>
  <c r="Z75" i="6"/>
  <c r="X75" i="6"/>
  <c r="W75" i="6"/>
  <c r="U75" i="6"/>
  <c r="AE29" i="6"/>
  <c r="AD29" i="6"/>
  <c r="AB29" i="6"/>
  <c r="Z29" i="6"/>
  <c r="X29" i="6"/>
  <c r="W29" i="6"/>
  <c r="U29" i="6"/>
  <c r="AE26" i="6"/>
  <c r="AD26" i="6"/>
  <c r="AB26" i="6"/>
  <c r="Z26" i="6"/>
  <c r="X26" i="6"/>
  <c r="W26" i="6"/>
  <c r="U26" i="6"/>
  <c r="AE74" i="6"/>
  <c r="AD74" i="6"/>
  <c r="AB74" i="6"/>
  <c r="Z74" i="6"/>
  <c r="X74" i="6"/>
  <c r="W74" i="6"/>
  <c r="U74" i="6"/>
  <c r="AE40" i="6"/>
  <c r="AD40" i="6"/>
  <c r="AB40" i="6"/>
  <c r="Z40" i="6"/>
  <c r="X40" i="6"/>
  <c r="W40" i="6"/>
  <c r="U40" i="6"/>
  <c r="AE73" i="6"/>
  <c r="AD73" i="6"/>
  <c r="AB73" i="6"/>
  <c r="Z73" i="6"/>
  <c r="X73" i="6"/>
  <c r="W73" i="6"/>
  <c r="U73" i="6"/>
  <c r="AE37" i="6"/>
  <c r="AD37" i="6"/>
  <c r="AB37" i="6"/>
  <c r="Z37" i="6"/>
  <c r="X37" i="6"/>
  <c r="W37" i="6"/>
  <c r="U37" i="6"/>
  <c r="AE30" i="6"/>
  <c r="AD30" i="6"/>
  <c r="AB30" i="6"/>
  <c r="Z30" i="6"/>
  <c r="X30" i="6"/>
  <c r="W30" i="6"/>
  <c r="U30" i="6"/>
  <c r="AE24" i="6"/>
  <c r="AD24" i="6"/>
  <c r="AB24" i="6"/>
  <c r="Z24" i="6"/>
  <c r="X24" i="6"/>
  <c r="W24" i="6"/>
  <c r="U24" i="6"/>
  <c r="AE72" i="6"/>
  <c r="AD72" i="6"/>
  <c r="AB72" i="6"/>
  <c r="Z72" i="6"/>
  <c r="X72" i="6"/>
  <c r="W72" i="6"/>
  <c r="U72" i="6"/>
  <c r="AE31" i="6"/>
  <c r="AD31" i="6"/>
  <c r="AB31" i="6"/>
  <c r="Z31" i="6"/>
  <c r="X31" i="6"/>
  <c r="W31" i="6"/>
  <c r="U31" i="6"/>
  <c r="AE54" i="6"/>
  <c r="AD54" i="6"/>
  <c r="AB54" i="6"/>
  <c r="Z54" i="6"/>
  <c r="X54" i="6"/>
  <c r="W54" i="6"/>
  <c r="U54" i="6"/>
  <c r="AE49" i="6"/>
  <c r="AD49" i="6"/>
  <c r="AB49" i="6"/>
  <c r="Z49" i="6"/>
  <c r="X49" i="6"/>
  <c r="W49" i="6"/>
  <c r="U49" i="6"/>
  <c r="AE25" i="6"/>
  <c r="AD25" i="6"/>
  <c r="AB25" i="6"/>
  <c r="Z25" i="6"/>
  <c r="X25" i="6"/>
  <c r="W25" i="6"/>
  <c r="U25" i="6"/>
  <c r="AE71" i="6"/>
  <c r="AD71" i="6"/>
  <c r="AB71" i="6"/>
  <c r="Z71" i="6"/>
  <c r="X71" i="6"/>
  <c r="W71" i="6"/>
  <c r="U71" i="6"/>
  <c r="AE70" i="6"/>
  <c r="AD70" i="6"/>
  <c r="AB70" i="6"/>
  <c r="Z70" i="6"/>
  <c r="X70" i="6"/>
  <c r="W70" i="6"/>
  <c r="U70" i="6"/>
  <c r="AE69" i="6"/>
  <c r="AD69" i="6"/>
  <c r="AB69" i="6"/>
  <c r="Z69" i="6"/>
  <c r="X69" i="6"/>
  <c r="W69" i="6"/>
  <c r="U69" i="6"/>
  <c r="AE32" i="6"/>
  <c r="AD32" i="6"/>
  <c r="AB32" i="6"/>
  <c r="Z32" i="6"/>
  <c r="X32" i="6"/>
  <c r="W32" i="6"/>
  <c r="U32" i="6"/>
  <c r="AE38" i="6"/>
  <c r="AD38" i="6"/>
  <c r="AB38" i="6"/>
  <c r="Z38" i="6"/>
  <c r="X38" i="6"/>
  <c r="W38" i="6"/>
  <c r="U38" i="6"/>
  <c r="AE33" i="6"/>
  <c r="AD33" i="6"/>
  <c r="AB33" i="6"/>
  <c r="Z33" i="6"/>
  <c r="X33" i="6"/>
  <c r="W33" i="6"/>
  <c r="U33" i="6"/>
  <c r="AE68" i="6"/>
  <c r="AD68" i="6"/>
  <c r="AB68" i="6"/>
  <c r="Z68" i="6"/>
  <c r="X68" i="6"/>
  <c r="W68" i="6"/>
  <c r="U68" i="6"/>
  <c r="AE21" i="6"/>
  <c r="AD21" i="6"/>
  <c r="AB21" i="6"/>
  <c r="Z21" i="6"/>
  <c r="X21" i="6"/>
  <c r="W21" i="6"/>
  <c r="U21" i="6"/>
  <c r="AE22" i="6"/>
  <c r="AD22" i="6"/>
  <c r="AB22" i="6"/>
  <c r="Z22" i="6"/>
  <c r="X22" i="6"/>
  <c r="W22" i="6"/>
  <c r="U22" i="6"/>
  <c r="AE15" i="6"/>
  <c r="AD15" i="6"/>
  <c r="AB15" i="6"/>
  <c r="Z15" i="6"/>
  <c r="X15" i="6"/>
  <c r="W15" i="6"/>
  <c r="U15" i="6"/>
  <c r="AE41" i="6"/>
  <c r="AD41" i="6"/>
  <c r="AB41" i="6"/>
  <c r="Z41" i="6"/>
  <c r="X41" i="6"/>
  <c r="W41" i="6"/>
  <c r="U41" i="6"/>
  <c r="AE12" i="6"/>
  <c r="AD12" i="6"/>
  <c r="AB12" i="6"/>
  <c r="Z12" i="6"/>
  <c r="X12" i="6"/>
  <c r="W12" i="6"/>
  <c r="U12" i="6"/>
  <c r="AE67" i="6"/>
  <c r="AD67" i="6"/>
  <c r="AB67" i="6"/>
  <c r="Z67" i="6"/>
  <c r="X67" i="6"/>
  <c r="W67" i="6"/>
  <c r="U67" i="6"/>
  <c r="AE66" i="6"/>
  <c r="AD66" i="6"/>
  <c r="AB66" i="6"/>
  <c r="Z66" i="6"/>
  <c r="X66" i="6"/>
  <c r="W66" i="6"/>
  <c r="U66" i="6"/>
  <c r="AE44" i="6"/>
  <c r="AD44" i="6"/>
  <c r="AB44" i="6"/>
  <c r="Z44" i="6"/>
  <c r="X44" i="6"/>
  <c r="W44" i="6"/>
  <c r="U44" i="6"/>
  <c r="AE65" i="6"/>
  <c r="AD65" i="6"/>
  <c r="AB65" i="6"/>
  <c r="Z65" i="6"/>
  <c r="X65" i="6"/>
  <c r="W65" i="6"/>
  <c r="U65" i="6"/>
  <c r="AE27" i="6"/>
  <c r="AD27" i="6"/>
  <c r="AB27" i="6"/>
  <c r="Z27" i="6"/>
  <c r="X27" i="6"/>
  <c r="W27" i="6"/>
  <c r="U27" i="6"/>
  <c r="AE64" i="6"/>
  <c r="AD64" i="6"/>
  <c r="AB64" i="6"/>
  <c r="Z64" i="6"/>
  <c r="X64" i="6"/>
  <c r="W64" i="6"/>
  <c r="U64" i="6"/>
  <c r="AE53" i="6"/>
  <c r="AD53" i="6"/>
  <c r="AB53" i="6"/>
  <c r="Z53" i="6"/>
  <c r="X53" i="6"/>
  <c r="W53" i="6"/>
  <c r="U53" i="6"/>
  <c r="AE63" i="6"/>
  <c r="AD63" i="6"/>
  <c r="AB63" i="6"/>
  <c r="Z63" i="6"/>
  <c r="X63" i="6"/>
  <c r="W63" i="6"/>
  <c r="U63" i="6"/>
  <c r="AE17" i="6"/>
  <c r="AD17" i="6"/>
  <c r="AB17" i="6"/>
  <c r="Z17" i="6"/>
  <c r="X17" i="6"/>
  <c r="W17" i="6"/>
  <c r="U17" i="6"/>
  <c r="AE62" i="6"/>
  <c r="AD62" i="6"/>
  <c r="AB62" i="6"/>
  <c r="Z62" i="6"/>
  <c r="X62" i="6"/>
  <c r="W62" i="6"/>
  <c r="U62" i="6"/>
  <c r="AE35" i="6"/>
  <c r="AD35" i="6"/>
  <c r="AB35" i="6"/>
  <c r="Z35" i="6"/>
  <c r="X35" i="6"/>
  <c r="W35" i="6"/>
  <c r="U35" i="6"/>
  <c r="AE34" i="6"/>
  <c r="AD34" i="6"/>
  <c r="AB34" i="6"/>
  <c r="Z34" i="6"/>
  <c r="X34" i="6"/>
  <c r="W34" i="6"/>
  <c r="U34" i="6"/>
  <c r="Z84" i="6" l="1"/>
  <c r="U60" i="6"/>
  <c r="X84" i="6"/>
  <c r="AE84" i="6"/>
  <c r="AF77" i="6" s="1"/>
  <c r="AB60" i="6"/>
  <c r="Z60" i="6"/>
  <c r="Z85" i="6" s="1"/>
  <c r="AD60" i="6"/>
  <c r="X60" i="6"/>
  <c r="W60" i="6"/>
  <c r="AE60" i="6"/>
  <c r="AF22" i="6" s="1"/>
  <c r="U84" i="6"/>
  <c r="AB84" i="6"/>
  <c r="W84" i="6"/>
  <c r="AD84" i="6"/>
  <c r="W108" i="6"/>
  <c r="Z138" i="6"/>
  <c r="AA133" i="6" s="1"/>
  <c r="U98" i="6"/>
  <c r="Z108" i="6"/>
  <c r="AA101" i="6" s="1"/>
  <c r="AE120" i="6"/>
  <c r="AF118" i="6" s="1"/>
  <c r="AB108" i="6"/>
  <c r="AD108" i="6"/>
  <c r="Z120" i="6"/>
  <c r="AA115" i="6" s="1"/>
  <c r="AB98" i="6"/>
  <c r="Z98" i="6"/>
  <c r="AA89" i="6" s="1"/>
  <c r="X108" i="6"/>
  <c r="U120" i="6"/>
  <c r="AE138" i="6"/>
  <c r="AF135" i="6" s="1"/>
  <c r="AD98" i="6"/>
  <c r="AE108" i="6"/>
  <c r="AF107" i="6" s="1"/>
  <c r="W120" i="6"/>
  <c r="AB120" i="6"/>
  <c r="AD120" i="6"/>
  <c r="U138" i="6"/>
  <c r="U108" i="6"/>
  <c r="X120" i="6"/>
  <c r="W138" i="6"/>
  <c r="AB138" i="6"/>
  <c r="AD138" i="6"/>
  <c r="W98" i="6"/>
  <c r="X98" i="6"/>
  <c r="X138" i="6"/>
  <c r="AE98" i="6"/>
  <c r="AF95" i="6" s="1"/>
  <c r="AF41" i="6" l="1"/>
  <c r="AF39" i="6"/>
  <c r="AF18" i="6"/>
  <c r="AF55" i="6"/>
  <c r="AF42" i="6"/>
  <c r="AF21" i="6"/>
  <c r="AF35" i="6"/>
  <c r="AF59" i="6"/>
  <c r="AF11" i="6"/>
  <c r="AF19" i="6"/>
  <c r="AF48" i="6"/>
  <c r="AF16" i="6"/>
  <c r="AF58" i="6"/>
  <c r="AF54" i="6"/>
  <c r="AF33" i="6"/>
  <c r="AF32" i="6"/>
  <c r="AF57" i="6"/>
  <c r="AF49" i="6"/>
  <c r="AF51" i="6"/>
  <c r="AF17" i="6"/>
  <c r="AF52" i="6"/>
  <c r="AF36" i="6"/>
  <c r="AF28" i="6"/>
  <c r="AF15" i="6"/>
  <c r="AF27" i="6"/>
  <c r="AF13" i="6"/>
  <c r="AF29" i="6"/>
  <c r="AF12" i="6"/>
  <c r="AF26" i="6"/>
  <c r="AF45" i="6"/>
  <c r="AF40" i="6"/>
  <c r="AF44" i="6"/>
  <c r="AF14" i="6"/>
  <c r="AF23" i="6"/>
  <c r="AF43" i="6"/>
  <c r="AF20" i="6"/>
  <c r="AF38" i="6"/>
  <c r="AF50" i="6"/>
  <c r="AF25" i="6"/>
  <c r="AF34" i="6"/>
  <c r="AF31" i="6"/>
  <c r="AF46" i="6"/>
  <c r="AF24" i="6"/>
  <c r="AF53" i="6"/>
  <c r="AF47" i="6"/>
  <c r="AF37" i="6"/>
  <c r="AF56" i="6"/>
  <c r="AF30" i="6"/>
  <c r="AA17" i="6"/>
  <c r="AA77" i="6"/>
  <c r="AG77" i="6" s="1"/>
  <c r="AA50" i="6"/>
  <c r="AA72" i="6"/>
  <c r="AA39" i="6"/>
  <c r="AA15" i="6"/>
  <c r="AA42" i="6"/>
  <c r="AA75" i="6"/>
  <c r="AA58" i="6"/>
  <c r="AA65" i="6"/>
  <c r="AA30" i="6"/>
  <c r="AA71" i="6"/>
  <c r="AA78" i="6"/>
  <c r="AA68" i="6"/>
  <c r="AA33" i="6"/>
  <c r="AA26" i="6"/>
  <c r="AA57" i="6"/>
  <c r="AA59" i="6"/>
  <c r="AA29" i="6"/>
  <c r="AA32" i="6"/>
  <c r="AA63" i="6"/>
  <c r="AA80" i="6"/>
  <c r="AA54" i="6"/>
  <c r="AA81" i="6"/>
  <c r="AA38" i="6"/>
  <c r="AA55" i="6"/>
  <c r="AA11" i="6"/>
  <c r="AA24" i="6"/>
  <c r="AA41" i="6"/>
  <c r="AA52" i="6"/>
  <c r="AA66" i="6"/>
  <c r="AA22" i="6"/>
  <c r="AA18" i="6"/>
  <c r="AA31" i="6"/>
  <c r="AA12" i="6"/>
  <c r="AA19" i="6"/>
  <c r="AA37" i="6"/>
  <c r="AA46" i="6"/>
  <c r="AA69" i="6"/>
  <c r="AA53" i="6"/>
  <c r="AA74" i="6"/>
  <c r="AA51" i="6"/>
  <c r="AA47" i="6"/>
  <c r="AA82" i="6"/>
  <c r="AA25" i="6"/>
  <c r="AA43" i="6"/>
  <c r="AA64" i="6"/>
  <c r="AA83" i="6"/>
  <c r="AA40" i="6"/>
  <c r="AA36" i="6"/>
  <c r="AA76" i="6"/>
  <c r="AA62" i="6"/>
  <c r="AA13" i="6"/>
  <c r="AA48" i="6"/>
  <c r="AA73" i="6"/>
  <c r="AA21" i="6"/>
  <c r="AA14" i="6"/>
  <c r="AA56" i="6"/>
  <c r="AA70" i="6"/>
  <c r="AA23" i="6"/>
  <c r="AA67" i="6"/>
  <c r="AA45" i="6"/>
  <c r="AA28" i="6"/>
  <c r="AA49" i="6"/>
  <c r="AA44" i="6"/>
  <c r="AA20" i="6"/>
  <c r="AA79" i="6"/>
  <c r="AA27" i="6"/>
  <c r="AA16" i="6"/>
  <c r="AA35" i="6"/>
  <c r="AA34" i="6"/>
  <c r="AA103" i="6"/>
  <c r="AA90" i="6"/>
  <c r="AA106" i="6"/>
  <c r="AA105" i="6"/>
  <c r="AA126" i="6"/>
  <c r="AA124" i="6"/>
  <c r="AA137" i="6"/>
  <c r="AA128" i="6"/>
  <c r="AA132" i="6"/>
  <c r="AA131" i="6"/>
  <c r="AA129" i="6"/>
  <c r="AA125" i="6"/>
  <c r="AA113" i="6"/>
  <c r="AA123" i="6"/>
  <c r="AA135" i="6"/>
  <c r="AG135" i="6" s="1"/>
  <c r="AA127" i="6"/>
  <c r="AA134" i="6"/>
  <c r="AA130" i="6"/>
  <c r="AA136" i="6"/>
  <c r="AA111" i="6"/>
  <c r="AF117" i="6"/>
  <c r="AF114" i="6"/>
  <c r="AF102" i="6"/>
  <c r="AF111" i="6"/>
  <c r="AG111" i="6" s="1"/>
  <c r="AA114" i="6"/>
  <c r="AF119" i="6"/>
  <c r="AF112" i="6"/>
  <c r="AF115" i="6"/>
  <c r="AG115" i="6" s="1"/>
  <c r="AF113" i="6"/>
  <c r="AA119" i="6"/>
  <c r="AF101" i="6"/>
  <c r="AG101" i="6" s="1"/>
  <c r="AF103" i="6"/>
  <c r="AF104" i="6"/>
  <c r="AA116" i="6"/>
  <c r="AA107" i="6"/>
  <c r="AG107" i="6" s="1"/>
  <c r="AA88" i="6"/>
  <c r="AA104" i="6"/>
  <c r="AA102" i="6"/>
  <c r="AF124" i="6"/>
  <c r="AF134" i="6"/>
  <c r="AA97" i="6"/>
  <c r="AA94" i="6"/>
  <c r="AA112" i="6"/>
  <c r="AA117" i="6"/>
  <c r="AF131" i="6"/>
  <c r="AF136" i="6"/>
  <c r="AF123" i="6"/>
  <c r="AF132" i="6"/>
  <c r="AF127" i="6"/>
  <c r="AF125" i="6"/>
  <c r="AF126" i="6"/>
  <c r="AF137" i="6"/>
  <c r="AF133" i="6"/>
  <c r="AG133" i="6" s="1"/>
  <c r="AF129" i="6"/>
  <c r="AA118" i="6"/>
  <c r="AG118" i="6" s="1"/>
  <c r="AA93" i="6"/>
  <c r="AA95" i="6"/>
  <c r="AG95" i="6" s="1"/>
  <c r="AA96" i="6"/>
  <c r="AF105" i="6"/>
  <c r="AF116" i="6"/>
  <c r="AA91" i="6"/>
  <c r="AA92" i="6"/>
  <c r="AF106" i="6"/>
  <c r="AF128" i="6"/>
  <c r="AF130" i="6"/>
  <c r="AF96" i="6"/>
  <c r="AF91" i="6"/>
  <c r="AF92" i="6"/>
  <c r="AF93" i="6"/>
  <c r="AF89" i="6"/>
  <c r="AG89" i="6" s="1"/>
  <c r="AF90" i="6"/>
  <c r="AF97" i="6"/>
  <c r="AF94" i="6"/>
  <c r="AF88" i="6"/>
  <c r="AA60" i="6" l="1"/>
  <c r="AA84" i="6"/>
  <c r="AG96" i="6"/>
  <c r="AG137" i="6"/>
  <c r="AG90" i="6"/>
  <c r="AG106" i="6"/>
  <c r="AG119" i="6"/>
  <c r="AG113" i="6"/>
  <c r="AG112" i="6"/>
  <c r="AG105" i="6"/>
  <c r="AG103" i="6"/>
  <c r="AG129" i="6"/>
  <c r="AG125" i="6"/>
  <c r="AA138" i="6"/>
  <c r="AG130" i="6"/>
  <c r="AG128" i="6"/>
  <c r="AG127" i="6"/>
  <c r="AG134" i="6"/>
  <c r="AG123" i="6"/>
  <c r="AG124" i="6"/>
  <c r="AG131" i="6"/>
  <c r="AG126" i="6"/>
  <c r="AG132" i="6"/>
  <c r="AG136" i="6"/>
  <c r="AG117" i="6"/>
  <c r="AG97" i="6"/>
  <c r="AG114" i="6"/>
  <c r="AG116" i="6"/>
  <c r="AG102" i="6"/>
  <c r="AG104" i="6"/>
  <c r="AG93" i="6"/>
  <c r="AG91" i="6"/>
  <c r="AG94" i="6"/>
  <c r="AA108" i="6"/>
  <c r="AG88" i="6"/>
  <c r="AA120" i="6"/>
  <c r="AA98" i="6"/>
  <c r="AF120" i="6"/>
  <c r="AG92" i="6"/>
  <c r="AF138" i="6"/>
  <c r="AF108" i="6"/>
  <c r="AF98" i="6"/>
  <c r="AG108" i="6" l="1"/>
  <c r="AG138" i="6"/>
  <c r="AG120" i="6"/>
  <c r="AG98" i="6"/>
  <c r="F50" i="1" l="1"/>
  <c r="J44" i="1" l="1"/>
  <c r="AG59" i="6" l="1"/>
  <c r="AG30" i="6"/>
  <c r="AG42" i="6"/>
  <c r="AF79" i="6"/>
  <c r="AG79" i="6" s="1"/>
  <c r="AG17" i="6"/>
  <c r="AG58" i="6"/>
  <c r="AG12" i="6"/>
  <c r="AG51" i="6"/>
  <c r="AF62" i="6"/>
  <c r="AF68" i="6"/>
  <c r="AG68" i="6" s="1"/>
  <c r="AG52" i="6"/>
  <c r="AG15" i="6"/>
  <c r="AG50" i="6"/>
  <c r="AF63" i="6"/>
  <c r="AG63" i="6" s="1"/>
  <c r="AG55" i="6"/>
  <c r="AG23" i="6"/>
  <c r="AG45" i="6"/>
  <c r="AG13" i="6"/>
  <c r="AF81" i="6"/>
  <c r="AG81" i="6" s="1"/>
  <c r="AG43" i="6"/>
  <c r="AG25" i="6"/>
  <c r="AG22" i="6"/>
  <c r="AF75" i="6"/>
  <c r="AG75" i="6" s="1"/>
  <c r="AF71" i="6"/>
  <c r="AG71" i="6" s="1"/>
  <c r="AG44" i="6"/>
  <c r="AG28" i="6"/>
  <c r="AG46" i="6"/>
  <c r="AF70" i="6"/>
  <c r="AG70" i="6" s="1"/>
  <c r="AG27" i="6"/>
  <c r="AG40" i="6"/>
  <c r="AG31" i="6"/>
  <c r="AG19" i="6"/>
  <c r="AF74" i="6"/>
  <c r="AG74" i="6" s="1"/>
  <c r="AF65" i="6"/>
  <c r="AG65" i="6" s="1"/>
  <c r="AG18" i="6"/>
  <c r="AF76" i="6"/>
  <c r="AG76" i="6" s="1"/>
  <c r="AG16" i="6"/>
  <c r="AG57" i="6"/>
  <c r="AF69" i="6"/>
  <c r="AG69" i="6" s="1"/>
  <c r="AG54" i="6"/>
  <c r="AG24" i="6"/>
  <c r="AG53" i="6"/>
  <c r="AG39" i="6"/>
  <c r="AG32" i="6"/>
  <c r="AF78" i="6"/>
  <c r="AG78" i="6" s="1"/>
  <c r="AG14" i="6"/>
  <c r="AG38" i="6"/>
  <c r="AG48" i="6"/>
  <c r="AG20" i="6"/>
  <c r="AF64" i="6"/>
  <c r="AG64" i="6" s="1"/>
  <c r="AG36" i="6"/>
  <c r="AG37" i="6"/>
  <c r="AG11" i="6"/>
  <c r="AF66" i="6"/>
  <c r="AG66" i="6" s="1"/>
  <c r="AF80" i="6"/>
  <c r="AG80" i="6" s="1"/>
  <c r="AG49" i="6"/>
  <c r="AG35" i="6"/>
  <c r="AF82" i="6"/>
  <c r="AG82" i="6" s="1"/>
  <c r="AF73" i="6"/>
  <c r="AG73" i="6" s="1"/>
  <c r="AG33" i="6"/>
  <c r="AG26" i="6"/>
  <c r="AF83" i="6"/>
  <c r="AG83" i="6" s="1"/>
  <c r="AG56" i="6"/>
  <c r="AG29" i="6"/>
  <c r="AG41" i="6"/>
  <c r="AF72" i="6"/>
  <c r="AG72" i="6" s="1"/>
  <c r="AG47" i="6"/>
  <c r="AF67" i="6"/>
  <c r="AG67" i="6" s="1"/>
  <c r="AG21" i="6"/>
  <c r="AF60" i="6" l="1"/>
  <c r="AG62" i="6"/>
  <c r="AG84" i="6" s="1"/>
  <c r="AF84" i="6"/>
  <c r="AG34" i="6"/>
  <c r="AG60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Owner</author>
    <author>Jfield</author>
  </authors>
  <commentList>
    <comment ref="D108" authorId="0" shapeId="0" xr:uid="{93C2EA94-3C00-486B-AA6D-BD158DC37D90}">
      <text>
        <r>
          <rPr>
            <b/>
            <sz val="9"/>
            <color indexed="81"/>
            <rFont val="Tahoma"/>
            <family val="2"/>
          </rPr>
          <t>Owner: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O133" authorId="1" shapeId="0" xr:uid="{2B811896-5C94-4691-84FE-9D61F533D1EB}">
      <text>
        <r>
          <rPr>
            <b/>
            <sz val="9"/>
            <color indexed="81"/>
            <rFont val="Tahoma"/>
            <family val="2"/>
          </rPr>
          <t>Jfield: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<sst xmlns="http://schemas.openxmlformats.org/spreadsheetml/2006/main" count="3197" uniqueCount="645">
  <si>
    <t>Ranch Name</t>
  </si>
  <si>
    <t>Last Name</t>
  </si>
  <si>
    <t>First Name</t>
  </si>
  <si>
    <t>Address</t>
  </si>
  <si>
    <t>City</t>
  </si>
  <si>
    <t>State</t>
  </si>
  <si>
    <t xml:space="preserve">Zip </t>
  </si>
  <si>
    <t>Email</t>
  </si>
  <si>
    <t>Breed</t>
  </si>
  <si>
    <t># of Bulls</t>
  </si>
  <si>
    <t>Grant</t>
  </si>
  <si>
    <t>WA</t>
  </si>
  <si>
    <t>Angus</t>
  </si>
  <si>
    <t>E Arrow Acres</t>
  </si>
  <si>
    <t>Smith</t>
  </si>
  <si>
    <t>Dennis</t>
  </si>
  <si>
    <t>Cheney</t>
  </si>
  <si>
    <t>earrowacres@msn.com</t>
  </si>
  <si>
    <t>Bill</t>
  </si>
  <si>
    <t>OR</t>
  </si>
  <si>
    <t>Hacklin Hereford Ranch</t>
  </si>
  <si>
    <t>Norton</t>
  </si>
  <si>
    <t>1997 NE Oneil Way</t>
  </si>
  <si>
    <t>Redmond</t>
  </si>
  <si>
    <t>hacklin1@aol.com</t>
  </si>
  <si>
    <t>Hereford</t>
  </si>
  <si>
    <t>Dutch Flat Angus LLC</t>
  </si>
  <si>
    <t>Waldher</t>
  </si>
  <si>
    <t>Nick &amp; Joe</t>
  </si>
  <si>
    <t>Pomeroy</t>
  </si>
  <si>
    <t>ndwaldher@q.com</t>
  </si>
  <si>
    <t>Center Valley Angus</t>
  </si>
  <si>
    <t>Kitchen</t>
  </si>
  <si>
    <t>Michael &amp; Laura</t>
  </si>
  <si>
    <t>5944 Center Rd.</t>
  </si>
  <si>
    <t>Chimacum</t>
  </si>
  <si>
    <t>Red Angus</t>
  </si>
  <si>
    <t>Bird Herefords</t>
  </si>
  <si>
    <t>Bird</t>
  </si>
  <si>
    <t>Dave &amp; Lynda</t>
  </si>
  <si>
    <t>45863 Crow Rd.</t>
  </si>
  <si>
    <t>Halfway</t>
  </si>
  <si>
    <t>bird@pinetel.com</t>
  </si>
  <si>
    <t>West Brook Angus</t>
  </si>
  <si>
    <t>Boggs</t>
  </si>
  <si>
    <t>1311 W. Valley Rd.</t>
  </si>
  <si>
    <t>257 Dutch Flat Rd.</t>
  </si>
  <si>
    <t>19915 S. Ritchey Rd.</t>
  </si>
  <si>
    <t>westbrookangus@yahoo.com</t>
  </si>
  <si>
    <t>Bonina Ranch, Eltopia, WA</t>
  </si>
  <si>
    <t>http://www.washingtoncattlemen.org</t>
  </si>
  <si>
    <t>Sire</t>
  </si>
  <si>
    <t>Wt</t>
  </si>
  <si>
    <t>Test</t>
  </si>
  <si>
    <t>Poll</t>
  </si>
  <si>
    <t>Act.</t>
  </si>
  <si>
    <t>Embr</t>
  </si>
  <si>
    <t xml:space="preserve">      </t>
  </si>
  <si>
    <t>205-</t>
  </si>
  <si>
    <t>Wt/Day</t>
  </si>
  <si>
    <t>Wt/</t>
  </si>
  <si>
    <t>Performance</t>
  </si>
  <si>
    <t>Carcass</t>
  </si>
  <si>
    <t>On Test</t>
  </si>
  <si>
    <t>Owner</t>
  </si>
  <si>
    <t>Pen</t>
  </si>
  <si>
    <t>ID</t>
  </si>
  <si>
    <t>Registry</t>
  </si>
  <si>
    <t>Scur</t>
  </si>
  <si>
    <t>Ranch</t>
  </si>
  <si>
    <t>Tattoo</t>
  </si>
  <si>
    <t>Birth</t>
  </si>
  <si>
    <t xml:space="preserve">Birth </t>
  </si>
  <si>
    <t>Twin</t>
  </si>
  <si>
    <t>Trans</t>
  </si>
  <si>
    <t>Day</t>
  </si>
  <si>
    <t>of</t>
  </si>
  <si>
    <t>Gain</t>
  </si>
  <si>
    <t>Scrotal</t>
  </si>
  <si>
    <t>Day Wt.</t>
  </si>
  <si>
    <t>Final</t>
  </si>
  <si>
    <t xml:space="preserve"> </t>
  </si>
  <si>
    <t>Division</t>
  </si>
  <si>
    <t>Date</t>
  </si>
  <si>
    <t xml:space="preserve">off </t>
  </si>
  <si>
    <t>truck</t>
  </si>
  <si>
    <t>No.</t>
  </si>
  <si>
    <t>E.ID</t>
  </si>
  <si>
    <t>Number</t>
  </si>
  <si>
    <t>Color</t>
  </si>
  <si>
    <t>Horn</t>
  </si>
  <si>
    <t>Y/N</t>
  </si>
  <si>
    <t>Age</t>
  </si>
  <si>
    <t>ADG</t>
  </si>
  <si>
    <t>Ratio</t>
  </si>
  <si>
    <t>Circum</t>
  </si>
  <si>
    <t>SC</t>
  </si>
  <si>
    <t>Index</t>
  </si>
  <si>
    <t>BW</t>
  </si>
  <si>
    <t>WW</t>
  </si>
  <si>
    <t>YW</t>
  </si>
  <si>
    <t>CED</t>
  </si>
  <si>
    <t>Milk</t>
  </si>
  <si>
    <t>Mrb</t>
  </si>
  <si>
    <t>REA</t>
  </si>
  <si>
    <t>Fat</t>
  </si>
  <si>
    <t>Hagen Cattle Co.</t>
  </si>
  <si>
    <t>Double G Ranch</t>
  </si>
  <si>
    <t>Apple Tree Farms</t>
  </si>
  <si>
    <t>Nordlicht Herefords</t>
  </si>
  <si>
    <t>Average of the Hereford Bulls</t>
  </si>
  <si>
    <t>Lightning "h" Ranch</t>
  </si>
  <si>
    <t>KKM Simmentals</t>
  </si>
  <si>
    <t>Average of the Simmental Bulls</t>
  </si>
  <si>
    <t>*Embryo Transfers are indicated in Birth Weight column as ET and twins are indicated as MB.</t>
  </si>
  <si>
    <t>** A standard breed birth wt. was used where actual birth was not available. NA in a column indicates the information is not available.</t>
  </si>
  <si>
    <t>Final Index = (0.50 x Final Test ADG Ratio) + (0.50 x Adjusted 365 Day Wt. Ratio)</t>
  </si>
  <si>
    <t>Pellham</t>
  </si>
  <si>
    <t>Terry &amp; Joan</t>
  </si>
  <si>
    <t>38207 NE Gerber Rd.</t>
  </si>
  <si>
    <t>Yacolt</t>
  </si>
  <si>
    <t>pellhamangus@gmail.com</t>
  </si>
  <si>
    <t>David</t>
  </si>
  <si>
    <t>SimAngus</t>
  </si>
  <si>
    <t>Hagen</t>
  </si>
  <si>
    <t>Lorren</t>
  </si>
  <si>
    <t>2431 Heine Rd.</t>
  </si>
  <si>
    <t>Chewelah</t>
  </si>
  <si>
    <t>Sater</t>
  </si>
  <si>
    <t>Donna</t>
  </si>
  <si>
    <t>1575 Zimmer Rd.</t>
  </si>
  <si>
    <t>Addy</t>
  </si>
  <si>
    <t>saterhaus@aol.com</t>
  </si>
  <si>
    <t>Polled Hereford</t>
  </si>
  <si>
    <t>Charles &amp; Julie</t>
  </si>
  <si>
    <t>R Angus</t>
  </si>
  <si>
    <t>Frank</t>
  </si>
  <si>
    <t>Ron</t>
  </si>
  <si>
    <t>Yakima</t>
  </si>
  <si>
    <t>1272 St. Hilaire</t>
  </si>
  <si>
    <t>cynlee63@yahoo.com</t>
  </si>
  <si>
    <t>McIntosh Angus</t>
  </si>
  <si>
    <t>McIntosh</t>
  </si>
  <si>
    <t>Rhod</t>
  </si>
  <si>
    <t>17077 Rd 6 SE</t>
  </si>
  <si>
    <t>Warden</t>
  </si>
  <si>
    <t>junruhangus@gmail.com</t>
  </si>
  <si>
    <t>Home Phone</t>
  </si>
  <si>
    <t>Moblie</t>
  </si>
  <si>
    <t>509 349 2945</t>
  </si>
  <si>
    <t>509 760 4793</t>
  </si>
  <si>
    <t>Sarah</t>
  </si>
  <si>
    <t>Selah</t>
  </si>
  <si>
    <t>Himmelberger</t>
  </si>
  <si>
    <t>Mike &amp; Julie</t>
  </si>
  <si>
    <t>PO Box 195</t>
  </si>
  <si>
    <t>Prescott</t>
  </si>
  <si>
    <t>509 386 1809</t>
  </si>
  <si>
    <t>509 386 5601</t>
  </si>
  <si>
    <t>Gutierrez</t>
  </si>
  <si>
    <t>Joe</t>
  </si>
  <si>
    <t>4301 Thorp Rd.</t>
  </si>
  <si>
    <t>Moxee</t>
  </si>
  <si>
    <t>jgutierrez@usbr.gov</t>
  </si>
  <si>
    <t>509 961 2922</t>
  </si>
  <si>
    <t>Wright</t>
  </si>
  <si>
    <t>owhis@elltel.net</t>
  </si>
  <si>
    <t>509 961 0603</t>
  </si>
  <si>
    <t>Watson</t>
  </si>
  <si>
    <t>Mark &amp; Tammy</t>
  </si>
  <si>
    <t>34303 25th Ave. Ct. S</t>
  </si>
  <si>
    <t>Roy</t>
  </si>
  <si>
    <t>watson@wglaw.comcastbiz.net</t>
  </si>
  <si>
    <t>Simmental</t>
  </si>
  <si>
    <t>253 820 4876</t>
  </si>
  <si>
    <t>253 363 5415</t>
  </si>
  <si>
    <t>Edward</t>
  </si>
  <si>
    <t>541 504 8262</t>
  </si>
  <si>
    <t>541 815 8600</t>
  </si>
  <si>
    <t>541 742 5436</t>
  </si>
  <si>
    <t>541 403 2829</t>
  </si>
  <si>
    <t>509 235 5257</t>
  </si>
  <si>
    <t>509 990 5403</t>
  </si>
  <si>
    <t>509 843 3850</t>
  </si>
  <si>
    <t>509 751 7482</t>
  </si>
  <si>
    <t>360 732 4335</t>
  </si>
  <si>
    <t>360 301 2687</t>
  </si>
  <si>
    <t>509 935 0797</t>
  </si>
  <si>
    <t>509 675 3311</t>
  </si>
  <si>
    <t>509 936 4380</t>
  </si>
  <si>
    <t>509 765 4119</t>
  </si>
  <si>
    <t>509 431 1073</t>
  </si>
  <si>
    <t>509 397 2639</t>
  </si>
  <si>
    <t>509 728 6791</t>
  </si>
  <si>
    <t>C4 Cattle LLC</t>
  </si>
  <si>
    <t>Chambers</t>
  </si>
  <si>
    <t>Sean</t>
  </si>
  <si>
    <t>PO Box 517</t>
  </si>
  <si>
    <t>Tenino</t>
  </si>
  <si>
    <t>thechambers@scattercreek.com</t>
  </si>
  <si>
    <t>360 264 4979</t>
  </si>
  <si>
    <t xml:space="preserve">360 239 6380 </t>
  </si>
  <si>
    <t>Pacific Cascade Farms, LLC</t>
  </si>
  <si>
    <t>Roulst</t>
  </si>
  <si>
    <t>Jeff &amp; Julie</t>
  </si>
  <si>
    <t>PO Box 311</t>
  </si>
  <si>
    <t>Kapowsin</t>
  </si>
  <si>
    <t>pacificcascadefarms@icloud.com</t>
  </si>
  <si>
    <t>253 875 8228</t>
  </si>
  <si>
    <t>206 919 0250</t>
  </si>
  <si>
    <t>351 McIntosh Rd.</t>
  </si>
  <si>
    <t>Pullman</t>
  </si>
  <si>
    <t>Lisenby</t>
  </si>
  <si>
    <t>Ken</t>
  </si>
  <si>
    <t>26685 Ferguson Rd.</t>
  </si>
  <si>
    <t>Junction City</t>
  </si>
  <si>
    <t>Winter Creek Farms</t>
  </si>
  <si>
    <t>Senyohl</t>
  </si>
  <si>
    <t>Gretchen</t>
  </si>
  <si>
    <t>3740 Robinson Canyon Rd.</t>
  </si>
  <si>
    <t>Ellensburg</t>
  </si>
  <si>
    <t>360 825 5172</t>
  </si>
  <si>
    <t>Dawn</t>
  </si>
  <si>
    <t>Totals</t>
  </si>
  <si>
    <t>N</t>
  </si>
  <si>
    <t>Dams Reg #</t>
  </si>
  <si>
    <t>Connealy Comrade 1385</t>
  </si>
  <si>
    <t>Skyline Angus</t>
  </si>
  <si>
    <t>Gronlund</t>
  </si>
  <si>
    <t>5204 Olinger Rd.</t>
  </si>
  <si>
    <t>Springdale</t>
  </si>
  <si>
    <t>skylinedawn@hotmail.com</t>
  </si>
  <si>
    <t>509 258 8977</t>
  </si>
  <si>
    <t>509 688 3984</t>
  </si>
  <si>
    <t>541 953 9893</t>
  </si>
  <si>
    <t>Egg and I Angus</t>
  </si>
  <si>
    <t>Nottingham</t>
  </si>
  <si>
    <t>Julia</t>
  </si>
  <si>
    <t>P</t>
  </si>
  <si>
    <t>nottinghajulia@gmail.com</t>
  </si>
  <si>
    <t>hagencattleandhay@gmail.com</t>
  </si>
  <si>
    <t>253 359 2277</t>
  </si>
  <si>
    <t>Red</t>
  </si>
  <si>
    <t>usamlkitch@gmail.com</t>
  </si>
  <si>
    <t xml:space="preserve"> EPDs</t>
  </si>
  <si>
    <t xml:space="preserve">  EPDs</t>
  </si>
  <si>
    <t>BLK</t>
  </si>
  <si>
    <t>`</t>
  </si>
  <si>
    <t>CE</t>
  </si>
  <si>
    <t>Average of Angus Composite Bulls</t>
  </si>
  <si>
    <t>2019/2020 WCA Bull Test Report</t>
  </si>
  <si>
    <t>F239</t>
  </si>
  <si>
    <t>SAV Raindance 6848</t>
  </si>
  <si>
    <t>C Extra Deep 3079</t>
  </si>
  <si>
    <t>Burkholder &amp; Unruh</t>
  </si>
  <si>
    <t>Blk</t>
  </si>
  <si>
    <t>U5G</t>
  </si>
  <si>
    <t>p</t>
  </si>
  <si>
    <t>Cambra Livestock</t>
  </si>
  <si>
    <t>900G</t>
  </si>
  <si>
    <t>3F Epic 4631</t>
  </si>
  <si>
    <t>901G</t>
  </si>
  <si>
    <t>Stevenson Rockmount RX933</t>
  </si>
  <si>
    <t>LD Capitalist 316</t>
  </si>
  <si>
    <t>Conneally Legendary 644L</t>
  </si>
  <si>
    <t>KCF Bennett Fortress</t>
  </si>
  <si>
    <t>G063</t>
  </si>
  <si>
    <t>Kesslers Whitlock 7587</t>
  </si>
  <si>
    <t>G130</t>
  </si>
  <si>
    <t>G901</t>
  </si>
  <si>
    <t>G902</t>
  </si>
  <si>
    <t>G908</t>
  </si>
  <si>
    <t>G906</t>
  </si>
  <si>
    <t>G910</t>
  </si>
  <si>
    <t>G911</t>
  </si>
  <si>
    <t>G917</t>
  </si>
  <si>
    <t>WB Discovery 323B</t>
  </si>
  <si>
    <t>TEX Playbook 5487</t>
  </si>
  <si>
    <t>Eldred's Red Angus</t>
  </si>
  <si>
    <t>Frisbie Cattle</t>
  </si>
  <si>
    <t>Grant Angus Ranch</t>
  </si>
  <si>
    <t>poll</t>
  </si>
  <si>
    <t>2G</t>
  </si>
  <si>
    <t>3G</t>
  </si>
  <si>
    <t>4G</t>
  </si>
  <si>
    <t>Hagen Cattle Co</t>
  </si>
  <si>
    <t>57G</t>
  </si>
  <si>
    <t>R Leader 6964</t>
  </si>
  <si>
    <t>82G</t>
  </si>
  <si>
    <t>S Powerpoint WS 5503</t>
  </si>
  <si>
    <t>Harfst Ranch</t>
  </si>
  <si>
    <t>WRB Harfst 2296 Louie 5317 ET</t>
  </si>
  <si>
    <t>Schooley's URA Believer</t>
  </si>
  <si>
    <t>925G</t>
  </si>
  <si>
    <t>Sale on March 18, 2020 at 1 p.m.</t>
  </si>
  <si>
    <t>Rocking Bar H</t>
  </si>
  <si>
    <t>5L Bourne 117-48A</t>
  </si>
  <si>
    <t>C-T Dominate 7067</t>
  </si>
  <si>
    <t>3SCC Domain A163</t>
  </si>
  <si>
    <t>R9230</t>
  </si>
  <si>
    <t>R Shockwave 7051</t>
  </si>
  <si>
    <t>MGR Treasure</t>
  </si>
  <si>
    <t>R9002</t>
  </si>
  <si>
    <t>Jindra Acclaim</t>
  </si>
  <si>
    <t>R9713</t>
  </si>
  <si>
    <t>R9037</t>
  </si>
  <si>
    <t>Bar H Jet Black 5063</t>
  </si>
  <si>
    <t>Pacific Cascade Farms</t>
  </si>
  <si>
    <t>308G</t>
  </si>
  <si>
    <t>202G</t>
  </si>
  <si>
    <t>209G</t>
  </si>
  <si>
    <t>Remitall Nationwide ET 93N</t>
  </si>
  <si>
    <t>208G</t>
  </si>
  <si>
    <t>Remitall Online 122L</t>
  </si>
  <si>
    <t>McIntosh Angus Ranch</t>
  </si>
  <si>
    <t>71G</t>
  </si>
  <si>
    <t>Tex Playbook 5437</t>
  </si>
  <si>
    <t>McCall Angus LLC</t>
  </si>
  <si>
    <t>Spring Cove Rampage</t>
  </si>
  <si>
    <t>Lightning H Ranch</t>
  </si>
  <si>
    <t>blk</t>
  </si>
  <si>
    <t>969G</t>
  </si>
  <si>
    <t>LHR Phoenix</t>
  </si>
  <si>
    <t>928G</t>
  </si>
  <si>
    <t>944G</t>
  </si>
  <si>
    <t>GEE-ETR Bottomline E124</t>
  </si>
  <si>
    <t>Wright Cattle Co</t>
  </si>
  <si>
    <t>979</t>
  </si>
  <si>
    <t>Winterbrook Cattle Co</t>
  </si>
  <si>
    <t>9106</t>
  </si>
  <si>
    <t>PVF Insight 0129</t>
  </si>
  <si>
    <t>SAV Blue Ribbon 9157</t>
  </si>
  <si>
    <t>PF Councel 643T 3514</t>
  </si>
  <si>
    <t>630B</t>
  </si>
  <si>
    <t>BUBS Southern Charm AA31</t>
  </si>
  <si>
    <t>628B</t>
  </si>
  <si>
    <t>623B</t>
  </si>
  <si>
    <t>621B</t>
  </si>
  <si>
    <t>Watson Cattle Ranch</t>
  </si>
  <si>
    <t>503G</t>
  </si>
  <si>
    <t>GA88</t>
  </si>
  <si>
    <t>WSB Extremes Bolt 005E</t>
  </si>
  <si>
    <t>G443</t>
  </si>
  <si>
    <t>V900</t>
  </si>
  <si>
    <t>VA Diamond Thor 84</t>
  </si>
  <si>
    <t>View Haven Angus</t>
  </si>
  <si>
    <t>V903</t>
  </si>
  <si>
    <t>Conneally Comrade 1385</t>
  </si>
  <si>
    <t>V906</t>
  </si>
  <si>
    <t>V910</t>
  </si>
  <si>
    <t>WB Cowboy 528B</t>
  </si>
  <si>
    <t>V915</t>
  </si>
  <si>
    <t>Tehama Tahoe  B767</t>
  </si>
  <si>
    <t>Thomas Herefords</t>
  </si>
  <si>
    <t xml:space="preserve"> Red</t>
  </si>
  <si>
    <t>Soggy Acres Livestock</t>
  </si>
  <si>
    <t>M2G</t>
  </si>
  <si>
    <t>Slash M Angus</t>
  </si>
  <si>
    <t>Basin Excitement</t>
  </si>
  <si>
    <t>244G</t>
  </si>
  <si>
    <t>Conneally Cool 39L</t>
  </si>
  <si>
    <t>250G</t>
  </si>
  <si>
    <t>Skyline All  In 227E</t>
  </si>
  <si>
    <t>247G</t>
  </si>
  <si>
    <t>SK Ranches</t>
  </si>
  <si>
    <t>KCF Bennett Beamer B403</t>
  </si>
  <si>
    <t>McCoy Angus</t>
  </si>
  <si>
    <t>Stevenson Turning Point</t>
  </si>
  <si>
    <t>RED ANGUS  7 total</t>
  </si>
  <si>
    <t>xx GROWTH / x CALVING EASE</t>
  </si>
  <si>
    <t>Ahtanum Valley Salers</t>
  </si>
  <si>
    <t>711G</t>
  </si>
  <si>
    <t>JMB Traction 292</t>
  </si>
  <si>
    <t>SHB Angus</t>
  </si>
  <si>
    <t>B217</t>
  </si>
  <si>
    <t>FF Black Gold JFC19</t>
  </si>
  <si>
    <t>A265</t>
  </si>
  <si>
    <t>510G</t>
  </si>
  <si>
    <t>BJ's Bulldozer 627</t>
  </si>
  <si>
    <t>UPS Sensation 2296 ET</t>
  </si>
  <si>
    <t>THM Durango 4037</t>
  </si>
  <si>
    <t>CHAC Mason 2214</t>
  </si>
  <si>
    <t>624B</t>
  </si>
  <si>
    <t>GAR Drive</t>
  </si>
  <si>
    <t>Winter Creek Farm</t>
  </si>
  <si>
    <t>Bates</t>
  </si>
  <si>
    <t>Kenny</t>
  </si>
  <si>
    <t>15730 Rutherford</t>
  </si>
  <si>
    <t>Composite</t>
  </si>
  <si>
    <t>509 945 1418</t>
  </si>
  <si>
    <t>Bar H Ranch</t>
  </si>
  <si>
    <t>Hunt</t>
  </si>
  <si>
    <t>Sam &amp; Lauren</t>
  </si>
  <si>
    <t>1695 Hwy 95 N</t>
  </si>
  <si>
    <t>Moscow</t>
  </si>
  <si>
    <t>cllocker@gmail.com</t>
  </si>
  <si>
    <t>208 596 6129</t>
  </si>
  <si>
    <t>Burkholder</t>
  </si>
  <si>
    <t>Jonathan</t>
  </si>
  <si>
    <t>306 732 4204</t>
  </si>
  <si>
    <t>360 385 7019</t>
  </si>
  <si>
    <t>Cambra</t>
  </si>
  <si>
    <t>Jordan &amp; Lauren</t>
  </si>
  <si>
    <t>14721 Fisk Rd</t>
  </si>
  <si>
    <t>jordan_cambra@yahoo.com</t>
  </si>
  <si>
    <t>Clearbrook Cattle Co</t>
  </si>
  <si>
    <t>Visser</t>
  </si>
  <si>
    <t>Arlyn</t>
  </si>
  <si>
    <t>9451 Swanson Rd</t>
  </si>
  <si>
    <t>Sumas</t>
  </si>
  <si>
    <t>clrbrook6@aol.com</t>
  </si>
  <si>
    <t>360 815 1478</t>
  </si>
  <si>
    <t xml:space="preserve">360 815 7019 </t>
  </si>
  <si>
    <t>4655 W Valley Rd</t>
  </si>
  <si>
    <t>509 301 2220</t>
  </si>
  <si>
    <t>Eldred</t>
  </si>
  <si>
    <t>Elizbeth</t>
  </si>
  <si>
    <t>P O Box 2907</t>
  </si>
  <si>
    <t>Ferndale</t>
  </si>
  <si>
    <t>eeldred8@gmail.com</t>
  </si>
  <si>
    <t>360 398 9757</t>
  </si>
  <si>
    <t>360 441 9185</t>
  </si>
  <si>
    <t>Frisbie</t>
  </si>
  <si>
    <t>Mark &amp; Sally</t>
  </si>
  <si>
    <t>11851 Fantastic Dr</t>
  </si>
  <si>
    <t>Melba</t>
  </si>
  <si>
    <t>frisbiecattle@gmail.com</t>
  </si>
  <si>
    <t>208 495 2601</t>
  </si>
  <si>
    <t>208 890 4517</t>
  </si>
  <si>
    <t xml:space="preserve">Mark </t>
  </si>
  <si>
    <t>P O Box 595</t>
  </si>
  <si>
    <t>St Maries</t>
  </si>
  <si>
    <t>208 568 0739</t>
  </si>
  <si>
    <t>Hack &amp; Linda</t>
  </si>
  <si>
    <t>Angus (1)/PH (2)</t>
  </si>
  <si>
    <t>Harfst</t>
  </si>
  <si>
    <t>900 Hamilton Rd</t>
  </si>
  <si>
    <t>robbyh25@gmail.com</t>
  </si>
  <si>
    <t xml:space="preserve"> Composite (2) PH (1)</t>
  </si>
  <si>
    <t>540 840 1569</t>
  </si>
  <si>
    <t>oldeasy54@99w.us</t>
  </si>
  <si>
    <t>mjh@columbiainet.com</t>
  </si>
  <si>
    <t>McCall Angus</t>
  </si>
  <si>
    <t>McCall</t>
  </si>
  <si>
    <t>Tyson</t>
  </si>
  <si>
    <t>1851 McCall Rd</t>
  </si>
  <si>
    <t>Endicott</t>
  </si>
  <si>
    <t>tysonmccall@outlook.com</t>
  </si>
  <si>
    <t>509 657 3595</t>
  </si>
  <si>
    <t xml:space="preserve">McCoy </t>
  </si>
  <si>
    <t xml:space="preserve">Terry  </t>
  </si>
  <si>
    <t>66284 Hunter Rd</t>
  </si>
  <si>
    <t>LaGrande</t>
  </si>
  <si>
    <t>mccoy@oregonwireless.net</t>
  </si>
  <si>
    <t>541 975 1482</t>
  </si>
  <si>
    <t>541 786 2962</t>
  </si>
  <si>
    <t>schoolmarm351@yahoo.com</t>
  </si>
  <si>
    <t>509 595 7500</t>
  </si>
  <si>
    <t>509 945 4442</t>
  </si>
  <si>
    <t>Rocking Bar H Ranch</t>
  </si>
  <si>
    <t>Hickle</t>
  </si>
  <si>
    <t>Keith &amp; Brook</t>
  </si>
  <si>
    <t>37811 176th Ave SE</t>
  </si>
  <si>
    <t>Auburn</t>
  </si>
  <si>
    <t>keith.a.hickle@gmail.com</t>
  </si>
  <si>
    <t>253 405 7181</t>
  </si>
  <si>
    <t>Gross</t>
  </si>
  <si>
    <t>3610 N Wood Rd</t>
  </si>
  <si>
    <t>Reardan</t>
  </si>
  <si>
    <t>shbangus@gmail.com</t>
  </si>
  <si>
    <t>509 299 5400</t>
  </si>
  <si>
    <t>509 979 9233</t>
  </si>
  <si>
    <t>Knutzen</t>
  </si>
  <si>
    <t xml:space="preserve">Jeff </t>
  </si>
  <si>
    <t>15861 Josh Wilson Rd</t>
  </si>
  <si>
    <t>Burlington</t>
  </si>
  <si>
    <t>sk_ranches@hotmail.com</t>
  </si>
  <si>
    <t>360 757 4066</t>
  </si>
  <si>
    <t>360 661 3058</t>
  </si>
  <si>
    <t>Miller</t>
  </si>
  <si>
    <t>Kyle</t>
  </si>
  <si>
    <t>3621 Clerf Rd</t>
  </si>
  <si>
    <t>cwboyup145@yahoo.com</t>
  </si>
  <si>
    <t>509 834 8498</t>
  </si>
  <si>
    <t>Carroll</t>
  </si>
  <si>
    <t>Melody</t>
  </si>
  <si>
    <t>17711 S Hwy 24</t>
  </si>
  <si>
    <t>Molalla</t>
  </si>
  <si>
    <t>soggyacres@molalla.net</t>
  </si>
  <si>
    <t>503 829 8295</t>
  </si>
  <si>
    <t>503 807 7405</t>
  </si>
  <si>
    <t>Thomas</t>
  </si>
  <si>
    <t>Cheryl</t>
  </si>
  <si>
    <t>2628 Meadowbrook</t>
  </si>
  <si>
    <t>Hood River</t>
  </si>
  <si>
    <t>cthomas@gorge.net</t>
  </si>
  <si>
    <t>541 386 4265</t>
  </si>
  <si>
    <t>541 490 4271</t>
  </si>
  <si>
    <t>Viewhaven Angus</t>
  </si>
  <si>
    <t>Massey</t>
  </si>
  <si>
    <t>1822 Lola Beach Lane</t>
  </si>
  <si>
    <t>Oak Harbor</t>
  </si>
  <si>
    <t>campmassey@comcast.net</t>
  </si>
  <si>
    <t>angus</t>
  </si>
  <si>
    <t>360 675 7520</t>
  </si>
  <si>
    <t>360 914 7138</t>
  </si>
  <si>
    <t>gretchensenyohl@gmail.com</t>
  </si>
  <si>
    <t>Morgan</t>
  </si>
  <si>
    <t>28145 S Elisha Rd</t>
  </si>
  <si>
    <t>Canby</t>
  </si>
  <si>
    <t>winterbrookcattleco@gmail.com</t>
  </si>
  <si>
    <t>503 651 3523</t>
  </si>
  <si>
    <t>503 484 5960</t>
  </si>
  <si>
    <t xml:space="preserve">Mike  </t>
  </si>
  <si>
    <t>1171 Brathoude Rd</t>
  </si>
  <si>
    <t>33C</t>
  </si>
  <si>
    <t>35C</t>
  </si>
  <si>
    <t>U2G</t>
  </si>
  <si>
    <t>24D</t>
  </si>
  <si>
    <t>G12</t>
  </si>
  <si>
    <t>G11</t>
  </si>
  <si>
    <t>G10</t>
  </si>
  <si>
    <t>R9G6B</t>
  </si>
  <si>
    <t>506G</t>
  </si>
  <si>
    <t>SKF19</t>
  </si>
  <si>
    <t>BPK711G</t>
  </si>
  <si>
    <t>G07</t>
  </si>
  <si>
    <t>G03</t>
  </si>
  <si>
    <t>G04</t>
  </si>
  <si>
    <t>G09</t>
  </si>
  <si>
    <t>G06</t>
  </si>
  <si>
    <t>01G</t>
  </si>
  <si>
    <t>05G</t>
  </si>
  <si>
    <t>06G</t>
  </si>
  <si>
    <t>311G</t>
  </si>
  <si>
    <t>325G</t>
  </si>
  <si>
    <t>Skookum Cattle</t>
  </si>
  <si>
    <t>Stone</t>
  </si>
  <si>
    <t>Sue</t>
  </si>
  <si>
    <t>4771 D Wenas Rd</t>
  </si>
  <si>
    <t>skookumshowcattle@gmail.com</t>
  </si>
  <si>
    <t>360 590 1264</t>
  </si>
  <si>
    <t>9T6B</t>
  </si>
  <si>
    <t>E Arrow C530</t>
  </si>
  <si>
    <t>HEREFORD 15 total</t>
  </si>
  <si>
    <t xml:space="preserve"> 5 Horned /  10 Polled   =  total 15</t>
  </si>
  <si>
    <t>SIMMENTAL 9 total</t>
  </si>
  <si>
    <t>320G</t>
  </si>
  <si>
    <t>ANGUS COMPOSITES  10 total</t>
  </si>
  <si>
    <t>angus(1)/Comp(3)</t>
  </si>
  <si>
    <t>Sim/angus (1) Sim (2)</t>
  </si>
  <si>
    <t>Angus Composite</t>
  </si>
  <si>
    <t>Total Bulls:</t>
  </si>
  <si>
    <t>EXAR Monumental 6056B</t>
  </si>
  <si>
    <t>P730869</t>
  </si>
  <si>
    <t>P681583</t>
  </si>
  <si>
    <t>KCF Bennett the Rock A473</t>
  </si>
  <si>
    <t>P44013421</t>
  </si>
  <si>
    <t>P42350006</t>
  </si>
  <si>
    <t>P44013416</t>
  </si>
  <si>
    <t>P42372529</t>
  </si>
  <si>
    <t>5T Power Chip 4790</t>
  </si>
  <si>
    <t>Stevenson Statement 70750</t>
  </si>
  <si>
    <t>Baldridge Bronc</t>
  </si>
  <si>
    <t>Werner Flat Top 4136</t>
  </si>
  <si>
    <t>KHG Chico Boy</t>
  </si>
  <si>
    <t>P44053503</t>
  </si>
  <si>
    <t>P43833116</t>
  </si>
  <si>
    <t>Wt.</t>
  </si>
  <si>
    <t>Churchill Rough Rider 719E</t>
  </si>
  <si>
    <t>CL 1 Domino 215Z</t>
  </si>
  <si>
    <t>CCA New Design A42</t>
  </si>
  <si>
    <t>ANGUS BULLS  (401-474)</t>
  </si>
  <si>
    <t>ANGUS COMPOSITES (516-526)</t>
  </si>
  <si>
    <t>RED ANGUS BULLS (476-482)</t>
  </si>
  <si>
    <t>SIMMENTAL BULLS (506-514)</t>
  </si>
  <si>
    <t>HEREFORD BULLS (489-504)</t>
  </si>
  <si>
    <t>U1G</t>
  </si>
  <si>
    <t>P44040783</t>
  </si>
  <si>
    <t>P44040799</t>
  </si>
  <si>
    <t>P43427906</t>
  </si>
  <si>
    <t>P43704228</t>
  </si>
  <si>
    <t>Y</t>
  </si>
  <si>
    <t>253 350 4454</t>
  </si>
  <si>
    <t>Red Blair's Kargo 581D</t>
  </si>
  <si>
    <t>Casino Bomber N33</t>
  </si>
  <si>
    <t>V A R Legend 5019</t>
  </si>
  <si>
    <t>Quaker Hill Rampage 0A36</t>
  </si>
  <si>
    <t>SWSY Redestined 1404B</t>
  </si>
  <si>
    <t>P44015819</t>
  </si>
  <si>
    <t>P42500830</t>
  </si>
  <si>
    <t>P44015614</t>
  </si>
  <si>
    <t>P43391834P</t>
  </si>
  <si>
    <t>P44015823</t>
  </si>
  <si>
    <t>P43094679</t>
  </si>
  <si>
    <t>LLSF Robin's Track BU931</t>
  </si>
  <si>
    <t>C - T Dominance 7088</t>
  </si>
  <si>
    <t>QHF WWA Black Onyx 5Q11</t>
  </si>
  <si>
    <t>Churchill Sensation 4193B</t>
  </si>
  <si>
    <t>P43816806</t>
  </si>
  <si>
    <t>P44066624</t>
  </si>
  <si>
    <t>P43816808</t>
  </si>
  <si>
    <t>P44066653</t>
  </si>
  <si>
    <t>P43605251</t>
  </si>
  <si>
    <t>Jeffries Gladiator 24C</t>
  </si>
  <si>
    <t xml:space="preserve">Damar Duration D871 </t>
  </si>
  <si>
    <t>W/C Executive Order 8543B</t>
  </si>
  <si>
    <t>baconandbeef59@gmail.com</t>
  </si>
  <si>
    <t>Average of Red Angus Bulls</t>
  </si>
  <si>
    <t xml:space="preserve">All weight data is generated by Western Breeders Assoc. for WCA Bull Test and Sale </t>
  </si>
  <si>
    <t>Jacksonville</t>
  </si>
  <si>
    <t>LHT Viper 65E</t>
  </si>
  <si>
    <t>120-day</t>
  </si>
  <si>
    <t>ANGUS BULLS  71 total</t>
  </si>
  <si>
    <t>50-day</t>
  </si>
  <si>
    <t>Off</t>
  </si>
  <si>
    <t>Adj.</t>
  </si>
  <si>
    <t>CE Division based on bw</t>
  </si>
  <si>
    <t>CE Division based on Individual EPD's</t>
  </si>
  <si>
    <t xml:space="preserve">BW EPD IS SUPPOSED TO BE .8 </t>
  </si>
  <si>
    <t>BW EPD IS SUPPOSED TO BE .5</t>
  </si>
  <si>
    <t>THERE ARE NO EPDS ON ANGUS WEBPAGE</t>
  </si>
  <si>
    <t>CE based on parentage epds (&lt;2bw)</t>
  </si>
  <si>
    <t>COMMENTS</t>
  </si>
  <si>
    <t>Calving Ease Division</t>
  </si>
  <si>
    <t>Average of Growth Division Angus Bulls</t>
  </si>
  <si>
    <t>Overall Average ADG for Angus</t>
  </si>
  <si>
    <t>Average of Calving Ease Division Angus Bulls</t>
  </si>
  <si>
    <t>GROWTH DIVISION</t>
  </si>
  <si>
    <t>208 245 4752</t>
  </si>
  <si>
    <t>msgangus@msn.com</t>
  </si>
  <si>
    <t>Wean</t>
  </si>
  <si>
    <t xml:space="preserve">   CALVING EASE /GROWTH</t>
  </si>
  <si>
    <t>Day of</t>
  </si>
  <si>
    <t>WT/</t>
  </si>
  <si>
    <t>Bull #495, 496, 497, 499 - ET Calves</t>
  </si>
  <si>
    <t>AVE OVERALL</t>
  </si>
  <si>
    <t>Average of CE Angus Bulls</t>
  </si>
  <si>
    <t>Average of Growth Angus Bulls</t>
  </si>
  <si>
    <t>Hacklin Hereford Ranch*</t>
  </si>
  <si>
    <t>Nordlicht Herefords*</t>
  </si>
  <si>
    <t>Watson Cattle Ranch*</t>
  </si>
  <si>
    <t>R Angus*</t>
  </si>
  <si>
    <t>*Embryo Transfers lots; 499, 497, 496, 514, 440</t>
  </si>
  <si>
    <t>BULLS OUT OF SALE - ANGUS #411, 417, 426, 432 ,434, 436, 460, 464, 469, 472. COMPOSITES - #441, 517.  SIMMENTAL - #507, 510.  HEREFORD - #495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</si>
</sst>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/d;@"/>
    <numFmt numFmtId="165" formatCode="0.0"/>
    <numFmt numFmtId="166" formatCode="#"/>
    <numFmt numFmtId="167" formatCode="0.000"/>
    <numFmt numFmtId="168" formatCode="mm/dd/yy;@"/>
    <numFmt numFmtId="169" formatCode="m/d/yy;@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sz val="10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2" borderId="0" applyNumberFormat="0" applyBorder="0" applyAlignment="0" applyProtection="0"/>
    <xf numFmtId="0" fontId="3" fillId="0" borderId="0" applyNumberFormat="0" applyFill="0" applyBorder="0" applyAlignment="0" applyProtection="0"/>
    <xf numFmtId="0" fontId="8" fillId="0" borderId="0"/>
    <xf numFmtId="0" fontId="1" fillId="0" borderId="0"/>
  </cellStyleXfs>
  <cellXfs count="581">
    <xf numFmtId="0" fontId="0" fillId="0" borderId="0" xfId="0"/>
    <xf numFmtId="0" fontId="3" fillId="0" borderId="0" xfId="2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1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/>
    <xf numFmtId="0" fontId="5" fillId="0" borderId="0" xfId="0" applyFont="1" applyAlignment="1"/>
    <xf numFmtId="0" fontId="7" fillId="0" borderId="0" xfId="0" applyFont="1"/>
    <xf numFmtId="0" fontId="7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14" fontId="4" fillId="0" borderId="0" xfId="0" applyNumberFormat="1" applyFont="1"/>
    <xf numFmtId="165" fontId="4" fillId="0" borderId="0" xfId="0" applyNumberFormat="1" applyFont="1" applyAlignment="1">
      <alignment horizontal="center"/>
    </xf>
    <xf numFmtId="16" fontId="4" fillId="0" borderId="0" xfId="0" applyNumberFormat="1" applyFont="1" applyAlignment="1">
      <alignment horizontal="center"/>
    </xf>
    <xf numFmtId="0" fontId="0" fillId="0" borderId="1" xfId="0" applyFill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/>
    </xf>
    <xf numFmtId="1" fontId="1" fillId="0" borderId="0" xfId="1" applyNumberFormat="1" applyFill="1" applyBorder="1" applyAlignment="1">
      <alignment horizontal="center"/>
    </xf>
    <xf numFmtId="165" fontId="1" fillId="0" borderId="0" xfId="1" applyNumberFormat="1" applyFill="1" applyBorder="1" applyAlignment="1">
      <alignment horizontal="center"/>
    </xf>
    <xf numFmtId="0" fontId="1" fillId="0" borderId="0" xfId="1" applyFill="1" applyBorder="1" applyAlignment="1">
      <alignment horizontal="center"/>
    </xf>
    <xf numFmtId="1" fontId="1" fillId="0" borderId="3" xfId="1" applyNumberFormat="1" applyFill="1" applyBorder="1" applyAlignment="1">
      <alignment horizontal="center"/>
    </xf>
    <xf numFmtId="165" fontId="1" fillId="0" borderId="3" xfId="1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167" fontId="4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2" fillId="0" borderId="0" xfId="1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1" fontId="0" fillId="0" borderId="0" xfId="0" applyNumberFormat="1" applyFont="1"/>
    <xf numFmtId="0" fontId="0" fillId="0" borderId="0" xfId="0" applyFont="1"/>
    <xf numFmtId="0" fontId="9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166" fontId="8" fillId="0" borderId="1" xfId="3" applyNumberFormat="1" applyFill="1" applyBorder="1" applyAlignment="1">
      <alignment horizontal="center"/>
    </xf>
    <xf numFmtId="1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6" fontId="8" fillId="0" borderId="1" xfId="3" applyNumberFormat="1" applyFont="1" applyFill="1" applyBorder="1" applyAlignment="1">
      <alignment horizontal="center"/>
    </xf>
    <xf numFmtId="49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4" xfId="0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/>
    </xf>
    <xf numFmtId="166" fontId="0" fillId="0" borderId="1" xfId="3" applyNumberFormat="1" applyFont="1" applyFill="1" applyBorder="1" applyAlignment="1">
      <alignment horizontal="center"/>
    </xf>
    <xf numFmtId="165" fontId="15" fillId="0" borderId="1" xfId="0" applyNumberFormat="1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0" xfId="0" applyNumberFormat="1"/>
    <xf numFmtId="1" fontId="15" fillId="0" borderId="1" xfId="0" applyNumberFormat="1" applyFont="1" applyFill="1" applyBorder="1" applyAlignment="1">
      <alignment horizontal="center"/>
    </xf>
    <xf numFmtId="2" fontId="15" fillId="0" borderId="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4" fillId="0" borderId="0" xfId="0" applyFont="1" applyFill="1" applyAlignment="1"/>
    <xf numFmtId="1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165" fontId="4" fillId="0" borderId="0" xfId="0" applyNumberFormat="1" applyFont="1" applyFill="1" applyAlignment="1">
      <alignment horizontal="center"/>
    </xf>
    <xf numFmtId="1" fontId="0" fillId="0" borderId="0" xfId="0" applyNumberForma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 vertical="center"/>
    </xf>
    <xf numFmtId="1" fontId="0" fillId="0" borderId="3" xfId="0" applyNumberFormat="1" applyFont="1" applyFill="1" applyBorder="1" applyAlignment="1">
      <alignment horizontal="center"/>
    </xf>
    <xf numFmtId="2" fontId="0" fillId="0" borderId="3" xfId="0" applyNumberForma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2" fontId="8" fillId="0" borderId="3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4" fillId="0" borderId="3" xfId="0" applyNumberFormat="1" applyFont="1" applyFill="1" applyBorder="1" applyAlignment="1">
      <alignment horizontal="center"/>
    </xf>
    <xf numFmtId="1" fontId="8" fillId="0" borderId="3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/>
    </xf>
    <xf numFmtId="1" fontId="0" fillId="0" borderId="3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1" fontId="4" fillId="0" borderId="5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5" fillId="0" borderId="1" xfId="2" applyFont="1" applyFill="1" applyBorder="1" applyAlignment="1">
      <alignment horizontal="center"/>
    </xf>
    <xf numFmtId="0" fontId="0" fillId="0" borderId="0" xfId="0" applyFill="1" applyAlignment="1"/>
    <xf numFmtId="1" fontId="4" fillId="0" borderId="3" xfId="0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center"/>
    </xf>
    <xf numFmtId="14" fontId="18" fillId="0" borderId="0" xfId="0" applyNumberFormat="1" applyFont="1" applyAlignment="1">
      <alignment horizontal="center"/>
    </xf>
    <xf numFmtId="1" fontId="4" fillId="3" borderId="1" xfId="0" applyNumberFormat="1" applyFont="1" applyFill="1" applyBorder="1" applyAlignment="1">
      <alignment horizontal="center"/>
    </xf>
    <xf numFmtId="1" fontId="2" fillId="3" borderId="1" xfId="1" applyNumberFormat="1" applyFont="1" applyFill="1" applyBorder="1" applyAlignment="1">
      <alignment horizontal="center"/>
    </xf>
    <xf numFmtId="0" fontId="2" fillId="3" borderId="1" xfId="1" applyFont="1" applyFill="1" applyBorder="1" applyAlignment="1">
      <alignment horizontal="center"/>
    </xf>
    <xf numFmtId="2" fontId="2" fillId="3" borderId="1" xfId="1" applyNumberFormat="1" applyFont="1" applyFill="1" applyBorder="1" applyAlignment="1">
      <alignment horizontal="center"/>
    </xf>
    <xf numFmtId="167" fontId="2" fillId="3" borderId="1" xfId="1" applyNumberFormat="1" applyFont="1" applyFill="1" applyBorder="1" applyAlignment="1">
      <alignment horizontal="center"/>
    </xf>
    <xf numFmtId="1" fontId="16" fillId="3" borderId="1" xfId="1" applyNumberFormat="1" applyFont="1" applyFill="1" applyBorder="1" applyAlignment="1">
      <alignment horizontal="center"/>
    </xf>
    <xf numFmtId="0" fontId="16" fillId="3" borderId="1" xfId="1" applyFont="1" applyFill="1" applyBorder="1" applyAlignment="1">
      <alignment horizontal="center"/>
    </xf>
    <xf numFmtId="2" fontId="16" fillId="3" borderId="1" xfId="1" applyNumberFormat="1" applyFont="1" applyFill="1" applyBorder="1" applyAlignment="1">
      <alignment horizontal="center"/>
    </xf>
    <xf numFmtId="167" fontId="16" fillId="3" borderId="1" xfId="1" applyNumberFormat="1" applyFont="1" applyFill="1" applyBorder="1" applyAlignment="1">
      <alignment horizontal="center"/>
    </xf>
    <xf numFmtId="2" fontId="4" fillId="3" borderId="1" xfId="0" applyNumberFormat="1" applyFont="1" applyFill="1" applyBorder="1" applyAlignment="1">
      <alignment horizontal="center"/>
    </xf>
    <xf numFmtId="167" fontId="4" fillId="3" borderId="1" xfId="0" applyNumberFormat="1" applyFont="1" applyFill="1" applyBorder="1" applyAlignment="1">
      <alignment horizontal="center"/>
    </xf>
    <xf numFmtId="2" fontId="11" fillId="3" borderId="1" xfId="1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165" fontId="16" fillId="3" borderId="1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3" xfId="0" applyNumberFormat="1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" xfId="0" applyNumberForma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166" fontId="8" fillId="4" borderId="1" xfId="3" applyNumberFormat="1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" fontId="8" fillId="4" borderId="1" xfId="0" applyNumberFormat="1" applyFont="1" applyFill="1" applyBorder="1" applyAlignment="1">
      <alignment horizontal="center"/>
    </xf>
    <xf numFmtId="0" fontId="19" fillId="0" borderId="0" xfId="0" applyFont="1"/>
    <xf numFmtId="166" fontId="8" fillId="4" borderId="1" xfId="3" applyNumberForma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0" fillId="0" borderId="7" xfId="0" applyFill="1" applyBorder="1" applyAlignment="1">
      <alignment horizontal="left"/>
    </xf>
    <xf numFmtId="0" fontId="15" fillId="0" borderId="0" xfId="2" applyFont="1" applyFill="1" applyBorder="1" applyAlignment="1">
      <alignment horizontal="center"/>
    </xf>
    <xf numFmtId="1" fontId="2" fillId="0" borderId="0" xfId="0" applyNumberFormat="1" applyFont="1" applyFill="1" applyAlignment="1">
      <alignment horizontal="center"/>
    </xf>
    <xf numFmtId="14" fontId="2" fillId="0" borderId="0" xfId="0" applyNumberFormat="1" applyFont="1" applyAlignment="1">
      <alignment horizontal="center"/>
    </xf>
    <xf numFmtId="167" fontId="16" fillId="5" borderId="1" xfId="1" applyNumberFormat="1" applyFont="1" applyFill="1" applyBorder="1" applyAlignment="1">
      <alignment horizontal="center"/>
    </xf>
    <xf numFmtId="2" fontId="15" fillId="0" borderId="1" xfId="0" applyNumberFormat="1" applyFon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165" fontId="2" fillId="0" borderId="0" xfId="1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2" fillId="0" borderId="5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/>
    </xf>
    <xf numFmtId="0" fontId="4" fillId="7" borderId="1" xfId="0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" fontId="2" fillId="3" borderId="1" xfId="1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65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/>
    </xf>
    <xf numFmtId="167" fontId="2" fillId="3" borderId="1" xfId="1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6" fontId="4" fillId="0" borderId="1" xfId="3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2" fontId="16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" fontId="16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NumberForma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165" fontId="2" fillId="5" borderId="1" xfId="0" applyNumberFormat="1" applyFont="1" applyFill="1" applyBorder="1" applyAlignment="1">
      <alignment horizontal="center"/>
    </xf>
    <xf numFmtId="1" fontId="16" fillId="10" borderId="1" xfId="1" applyNumberFormat="1" applyFont="1" applyFill="1" applyBorder="1" applyAlignment="1">
      <alignment horizontal="center"/>
    </xf>
    <xf numFmtId="165" fontId="16" fillId="10" borderId="1" xfId="0" applyNumberFormat="1" applyFont="1" applyFill="1" applyBorder="1" applyAlignment="1">
      <alignment horizontal="center"/>
    </xf>
    <xf numFmtId="1" fontId="4" fillId="10" borderId="1" xfId="0" applyNumberFormat="1" applyFont="1" applyFill="1" applyBorder="1" applyAlignment="1">
      <alignment horizontal="center"/>
    </xf>
    <xf numFmtId="0" fontId="16" fillId="10" borderId="1" xfId="1" applyFont="1" applyFill="1" applyBorder="1" applyAlignment="1">
      <alignment horizontal="center"/>
    </xf>
    <xf numFmtId="2" fontId="16" fillId="10" borderId="1" xfId="1" applyNumberFormat="1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8" fillId="0" borderId="8" xfId="3" applyNumberFormat="1" applyFill="1" applyBorder="1" applyAlignment="1">
      <alignment horizontal="center"/>
    </xf>
    <xf numFmtId="0" fontId="0" fillId="0" borderId="8" xfId="0" applyFill="1" applyBorder="1" applyAlignment="1">
      <alignment horizontal="center" vertical="center"/>
    </xf>
    <xf numFmtId="1" fontId="0" fillId="0" borderId="8" xfId="0" applyNumberFormat="1" applyFon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/>
    </xf>
    <xf numFmtId="1" fontId="0" fillId="0" borderId="8" xfId="0" applyNumberFormat="1" applyFont="1" applyFill="1" applyBorder="1" applyAlignment="1">
      <alignment horizontal="center"/>
    </xf>
    <xf numFmtId="2" fontId="15" fillId="0" borderId="8" xfId="0" applyNumberFormat="1" applyFon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8" xfId="0" applyNumberForma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" fontId="15" fillId="0" borderId="8" xfId="0" applyNumberFormat="1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166" fontId="8" fillId="0" borderId="10" xfId="3" applyNumberForma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65" fontId="0" fillId="0" borderId="10" xfId="0" applyNumberForma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164" fontId="0" fillId="4" borderId="1" xfId="0" applyNumberFormat="1" applyFill="1" applyBorder="1" applyAlignment="1">
      <alignment horizontal="center"/>
    </xf>
    <xf numFmtId="164" fontId="15" fillId="4" borderId="1" xfId="0" applyNumberFormat="1" applyFont="1" applyFill="1" applyBorder="1" applyAlignment="1">
      <alignment horizontal="center"/>
    </xf>
    <xf numFmtId="164" fontId="0" fillId="0" borderId="0" xfId="0" applyNumberForma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4" fontId="0" fillId="0" borderId="6" xfId="0" applyNumberFormat="1" applyFill="1" applyBorder="1" applyAlignment="1">
      <alignment horizontal="center"/>
    </xf>
    <xf numFmtId="164" fontId="17" fillId="0" borderId="6" xfId="0" applyNumberFormat="1" applyFont="1" applyFill="1" applyBorder="1" applyAlignment="1">
      <alignment horizontal="center"/>
    </xf>
    <xf numFmtId="164" fontId="17" fillId="0" borderId="1" xfId="0" applyNumberFormat="1" applyFon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11" xfId="0" applyNumberFormat="1" applyFill="1" applyBorder="1" applyAlignment="1">
      <alignment horizontal="center"/>
    </xf>
    <xf numFmtId="164" fontId="12" fillId="0" borderId="1" xfId="4" applyNumberFormat="1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4" fillId="0" borderId="0" xfId="0" applyNumberFormat="1" applyFont="1" applyAlignment="1">
      <alignment horizontal="center"/>
    </xf>
    <xf numFmtId="4" fontId="2" fillId="3" borderId="1" xfId="1" applyNumberFormat="1" applyFont="1" applyFill="1" applyBorder="1" applyAlignment="1">
      <alignment horizontal="center"/>
    </xf>
    <xf numFmtId="4" fontId="16" fillId="3" borderId="1" xfId="1" applyNumberFormat="1" applyFont="1" applyFill="1" applyBorder="1" applyAlignment="1">
      <alignment horizontal="center"/>
    </xf>
    <xf numFmtId="4" fontId="16" fillId="10" borderId="1" xfId="1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/>
    </xf>
    <xf numFmtId="4" fontId="2" fillId="3" borderId="1" xfId="1" applyNumberFormat="1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/>
    </xf>
    <xf numFmtId="4" fontId="1" fillId="0" borderId="0" xfId="1" applyNumberFormat="1" applyFill="1" applyBorder="1" applyAlignment="1">
      <alignment horizontal="center"/>
    </xf>
    <xf numFmtId="4" fontId="1" fillId="0" borderId="3" xfId="1" applyNumberFormat="1" applyFill="1" applyBorder="1" applyAlignment="1">
      <alignment horizontal="center"/>
    </xf>
    <xf numFmtId="4" fontId="2" fillId="0" borderId="0" xfId="1" applyNumberFormat="1" applyFont="1" applyFill="1" applyBorder="1" applyAlignment="1">
      <alignment horizontal="center"/>
    </xf>
    <xf numFmtId="4" fontId="0" fillId="0" borderId="0" xfId="0" applyNumberFormat="1" applyFont="1"/>
    <xf numFmtId="0" fontId="4" fillId="0" borderId="0" xfId="0" applyNumberFormat="1" applyFont="1" applyAlignment="1">
      <alignment horizontal="center"/>
    </xf>
    <xf numFmtId="0" fontId="0" fillId="0" borderId="1" xfId="0" applyFont="1" applyFill="1" applyBorder="1" applyAlignment="1"/>
    <xf numFmtId="0" fontId="0" fillId="0" borderId="1" xfId="0" applyFill="1" applyBorder="1" applyAlignment="1">
      <alignment horizontal="center" wrapText="1"/>
    </xf>
    <xf numFmtId="0" fontId="12" fillId="0" borderId="1" xfId="4" applyFont="1" applyFill="1" applyBorder="1" applyAlignment="1"/>
    <xf numFmtId="0" fontId="0" fillId="0" borderId="1" xfId="0" applyFill="1" applyBorder="1" applyAlignment="1"/>
    <xf numFmtId="14" fontId="4" fillId="0" borderId="0" xfId="0" applyNumberFormat="1" applyFont="1" applyFill="1" applyAlignment="1"/>
    <xf numFmtId="0" fontId="0" fillId="0" borderId="1" xfId="0" applyFont="1" applyFill="1" applyBorder="1" applyAlignment="1">
      <alignment horizontal="center" wrapText="1"/>
    </xf>
    <xf numFmtId="0" fontId="2" fillId="0" borderId="5" xfId="0" applyFont="1" applyFill="1" applyBorder="1" applyAlignment="1"/>
    <xf numFmtId="166" fontId="8" fillId="0" borderId="1" xfId="3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" fontId="15" fillId="0" borderId="1" xfId="0" applyNumberFormat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" fontId="8" fillId="0" borderId="1" xfId="0" applyNumberFormat="1" applyFont="1" applyFill="1" applyBorder="1" applyAlignment="1">
      <alignment horizontal="center" vertical="center"/>
    </xf>
    <xf numFmtId="166" fontId="8" fillId="0" borderId="1" xfId="3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49" fontId="15" fillId="0" borderId="1" xfId="0" applyNumberFormat="1" applyFont="1" applyFill="1" applyBorder="1" applyAlignment="1">
      <alignment horizontal="center" vertical="center"/>
    </xf>
    <xf numFmtId="165" fontId="2" fillId="5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Fill="1" applyBorder="1" applyAlignment="1">
      <alignment horizontal="center" vertical="center"/>
    </xf>
    <xf numFmtId="1" fontId="16" fillId="3" borderId="1" xfId="1" applyNumberFormat="1" applyFont="1" applyFill="1" applyBorder="1" applyAlignment="1">
      <alignment horizontal="center" vertical="center"/>
    </xf>
    <xf numFmtId="165" fontId="16" fillId="3" borderId="1" xfId="0" applyNumberFormat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/>
    </xf>
    <xf numFmtId="2" fontId="16" fillId="3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/>
    </xf>
    <xf numFmtId="167" fontId="16" fillId="3" borderId="1" xfId="1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166" fontId="8" fillId="4" borderId="1" xfId="3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164" fontId="0" fillId="4" borderId="1" xfId="0" applyNumberForma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2" fontId="0" fillId="4" borderId="1" xfId="0" applyNumberFormat="1" applyFont="1" applyFill="1" applyBorder="1" applyAlignment="1">
      <alignment horizontal="center" vertical="center"/>
    </xf>
    <xf numFmtId="1" fontId="0" fillId="4" borderId="1" xfId="0" applyNumberFormat="1" applyFont="1" applyFill="1" applyBorder="1" applyAlignment="1">
      <alignment horizontal="center" vertical="center"/>
    </xf>
    <xf numFmtId="2" fontId="0" fillId="4" borderId="1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" fontId="16" fillId="10" borderId="1" xfId="1" applyNumberFormat="1" applyFont="1" applyFill="1" applyBorder="1" applyAlignment="1">
      <alignment horizontal="center" vertical="center"/>
    </xf>
    <xf numFmtId="165" fontId="16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0" fontId="16" fillId="10" borderId="1" xfId="1" applyFont="1" applyFill="1" applyBorder="1" applyAlignment="1">
      <alignment horizontal="center" vertical="center"/>
    </xf>
    <xf numFmtId="2" fontId="16" fillId="10" borderId="1" xfId="1" applyNumberFormat="1" applyFont="1" applyFill="1" applyBorder="1" applyAlignment="1">
      <alignment horizontal="center" vertical="center"/>
    </xf>
    <xf numFmtId="4" fontId="16" fillId="10" borderId="1" xfId="1" applyNumberFormat="1" applyFont="1" applyFill="1" applyBorder="1" applyAlignment="1">
      <alignment horizontal="center" vertical="center"/>
    </xf>
    <xf numFmtId="167" fontId="16" fillId="5" borderId="1" xfId="1" applyNumberFormat="1" applyFont="1" applyFill="1" applyBorder="1" applyAlignment="1">
      <alignment horizontal="center" vertical="center"/>
    </xf>
    <xf numFmtId="1" fontId="8" fillId="4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1" fontId="10" fillId="0" borderId="1" xfId="0" applyNumberFormat="1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 vertical="center"/>
    </xf>
    <xf numFmtId="167" fontId="4" fillId="3" borderId="1" xfId="0" applyNumberFormat="1" applyFont="1" applyFill="1" applyBorder="1" applyAlignment="1">
      <alignment horizontal="center" vertical="center"/>
    </xf>
    <xf numFmtId="2" fontId="11" fillId="3" borderId="1" xfId="1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/>
    <xf numFmtId="0" fontId="15" fillId="0" borderId="1" xfId="0" applyFont="1" applyFill="1" applyBorder="1" applyAlignment="1"/>
    <xf numFmtId="0" fontId="15" fillId="0" borderId="1" xfId="0" applyFont="1" applyFill="1" applyBorder="1" applyAlignment="1">
      <alignment horizontal="center" wrapText="1"/>
    </xf>
    <xf numFmtId="0" fontId="4" fillId="8" borderId="0" xfId="0" applyFont="1" applyFill="1" applyAlignment="1"/>
    <xf numFmtId="0" fontId="15" fillId="0" borderId="2" xfId="0" applyFont="1" applyFill="1" applyBorder="1" applyAlignment="1"/>
    <xf numFmtId="0" fontId="0" fillId="4" borderId="1" xfId="0" applyFill="1" applyBorder="1" applyAlignment="1"/>
    <xf numFmtId="0" fontId="0" fillId="4" borderId="1" xfId="0" applyFill="1" applyBorder="1" applyAlignment="1">
      <alignment horizontal="center" wrapText="1"/>
    </xf>
    <xf numFmtId="0" fontId="9" fillId="4" borderId="1" xfId="0" applyFont="1" applyFill="1" applyBorder="1" applyAlignment="1"/>
    <xf numFmtId="0" fontId="9" fillId="0" borderId="10" xfId="0" applyFont="1" applyFill="1" applyBorder="1" applyAlignment="1"/>
    <xf numFmtId="1" fontId="0" fillId="4" borderId="1" xfId="0" applyNumberFormat="1" applyFill="1" applyBorder="1" applyAlignment="1">
      <alignment horizontal="center"/>
    </xf>
    <xf numFmtId="0" fontId="4" fillId="4" borderId="0" xfId="0" applyFont="1" applyFill="1" applyAlignment="1"/>
    <xf numFmtId="0" fontId="9" fillId="0" borderId="0" xfId="0" applyFont="1" applyFill="1" applyBorder="1" applyAlignment="1"/>
    <xf numFmtId="0" fontId="15" fillId="0" borderId="0" xfId="0" applyFont="1" applyAlignment="1"/>
    <xf numFmtId="1" fontId="10" fillId="0" borderId="1" xfId="0" applyNumberFormat="1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" fillId="7" borderId="1" xfId="0" applyFont="1" applyFill="1" applyBorder="1" applyAlignment="1">
      <alignment horizontal="center" vertical="center"/>
    </xf>
    <xf numFmtId="166" fontId="8" fillId="4" borderId="1" xfId="3" applyNumberFormat="1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2" fontId="4" fillId="0" borderId="0" xfId="0" applyNumberFormat="1" applyFont="1" applyFill="1" applyAlignment="1">
      <alignment horizontal="center" vertical="center"/>
    </xf>
    <xf numFmtId="165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center" vertical="center"/>
    </xf>
    <xf numFmtId="1" fontId="1" fillId="0" borderId="0" xfId="1" applyNumberForma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165" fontId="1" fillId="0" borderId="0" xfId="1" applyNumberFormat="1" applyFill="1" applyBorder="1" applyAlignment="1">
      <alignment horizontal="center" vertical="center"/>
    </xf>
    <xf numFmtId="4" fontId="1" fillId="0" borderId="0" xfId="1" applyNumberForma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15" fillId="9" borderId="1" xfId="0" applyFont="1" applyFill="1" applyBorder="1" applyAlignment="1"/>
    <xf numFmtId="0" fontId="15" fillId="4" borderId="1" xfId="0" applyFont="1" applyFill="1" applyBorder="1" applyAlignment="1">
      <alignment horizontal="center" wrapText="1"/>
    </xf>
    <xf numFmtId="0" fontId="15" fillId="4" borderId="1" xfId="0" applyFont="1" applyFill="1" applyBorder="1" applyAlignment="1"/>
    <xf numFmtId="0" fontId="0" fillId="9" borderId="1" xfId="0" applyFill="1" applyBorder="1" applyAlignment="1"/>
    <xf numFmtId="0" fontId="0" fillId="9" borderId="1" xfId="0" applyFont="1" applyFill="1" applyBorder="1" applyAlignment="1"/>
    <xf numFmtId="164" fontId="0" fillId="0" borderId="0" xfId="0" applyNumberFormat="1" applyFill="1" applyAlignment="1">
      <alignment horizontal="center" vertical="center"/>
    </xf>
    <xf numFmtId="2" fontId="0" fillId="0" borderId="3" xfId="0" applyNumberFormat="1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/>
    </xf>
    <xf numFmtId="165" fontId="4" fillId="0" borderId="3" xfId="0" applyNumberFormat="1" applyFont="1" applyFill="1" applyBorder="1" applyAlignment="1">
      <alignment horizontal="center" vertical="center"/>
    </xf>
    <xf numFmtId="1" fontId="1" fillId="0" borderId="3" xfId="1" applyNumberForma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1" fillId="0" borderId="3" xfId="1" applyNumberFormat="1" applyFill="1" applyBorder="1" applyAlignment="1">
      <alignment horizontal="center" vertical="center"/>
    </xf>
    <xf numFmtId="4" fontId="1" fillId="0" borderId="3" xfId="1" applyNumberFormat="1" applyFill="1" applyBorder="1" applyAlignment="1">
      <alignment horizontal="center" vertical="center"/>
    </xf>
    <xf numFmtId="1" fontId="8" fillId="0" borderId="3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/>
    </xf>
    <xf numFmtId="165" fontId="4" fillId="3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164" fontId="2" fillId="0" borderId="0" xfId="0" applyNumberFormat="1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164" fontId="2" fillId="0" borderId="5" xfId="0" applyNumberFormat="1" applyFont="1" applyFill="1" applyBorder="1" applyAlignment="1">
      <alignment horizontal="center" vertical="center"/>
    </xf>
    <xf numFmtId="164" fontId="4" fillId="0" borderId="5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0" xfId="1" applyNumberFormat="1" applyFont="1" applyFill="1" applyBorder="1" applyAlignment="1">
      <alignment horizontal="center" vertical="center"/>
    </xf>
    <xf numFmtId="2" fontId="2" fillId="0" borderId="0" xfId="1" applyNumberFormat="1" applyFont="1" applyFill="1" applyBorder="1" applyAlignment="1">
      <alignment horizontal="center" vertical="center"/>
    </xf>
    <xf numFmtId="4" fontId="2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6" xfId="0" applyNumberForma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164" fontId="17" fillId="0" borderId="6" xfId="0" applyNumberFormat="1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66" fontId="8" fillId="0" borderId="10" xfId="3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64" fontId="0" fillId="0" borderId="12" xfId="0" applyNumberFormat="1" applyFill="1" applyBorder="1" applyAlignment="1">
      <alignment horizontal="center" vertical="center"/>
    </xf>
    <xf numFmtId="164" fontId="0" fillId="0" borderId="10" xfId="0" applyNumberForma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165" fontId="0" fillId="0" borderId="10" xfId="0" applyNumberForma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166" fontId="8" fillId="0" borderId="8" xfId="3" applyNumberFormat="1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horizontal="center" vertical="center"/>
    </xf>
    <xf numFmtId="2" fontId="0" fillId="0" borderId="8" xfId="0" applyNumberFormat="1" applyFont="1" applyFill="1" applyBorder="1" applyAlignment="1">
      <alignment horizontal="center" vertical="center"/>
    </xf>
    <xf numFmtId="2" fontId="15" fillId="0" borderId="8" xfId="0" applyNumberFormat="1" applyFon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" fontId="15" fillId="0" borderId="8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2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166" fontId="0" fillId="0" borderId="1" xfId="3" applyNumberFormat="1" applyFont="1" applyFill="1" applyBorder="1" applyAlignment="1">
      <alignment horizontal="center" vertical="center"/>
    </xf>
    <xf numFmtId="0" fontId="12" fillId="0" borderId="1" xfId="4" applyFont="1" applyFill="1" applyBorder="1" applyAlignment="1">
      <alignment horizontal="center" vertical="center"/>
    </xf>
    <xf numFmtId="164" fontId="12" fillId="0" borderId="1" xfId="4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Fill="1" applyAlignment="1"/>
    <xf numFmtId="0" fontId="4" fillId="0" borderId="5" xfId="0" applyFont="1" applyFill="1" applyBorder="1" applyAlignment="1"/>
    <xf numFmtId="1" fontId="4" fillId="0" borderId="5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10" xfId="0" applyFill="1" applyBorder="1" applyAlignment="1"/>
    <xf numFmtId="0" fontId="0" fillId="0" borderId="10" xfId="0" applyFill="1" applyBorder="1" applyAlignment="1">
      <alignment horizontal="center" wrapText="1"/>
    </xf>
    <xf numFmtId="0" fontId="0" fillId="0" borderId="10" xfId="0" applyFont="1" applyFill="1" applyBorder="1" applyAlignment="1"/>
    <xf numFmtId="1" fontId="0" fillId="0" borderId="10" xfId="0" applyNumberFormat="1" applyFont="1" applyFill="1" applyBorder="1" applyAlignment="1">
      <alignment horizontal="center"/>
    </xf>
    <xf numFmtId="0" fontId="0" fillId="0" borderId="8" xfId="0" applyFill="1" applyBorder="1" applyAlignment="1"/>
    <xf numFmtId="0" fontId="0" fillId="0" borderId="8" xfId="0" applyFont="1" applyFill="1" applyBorder="1" applyAlignment="1"/>
    <xf numFmtId="0" fontId="0" fillId="0" borderId="3" xfId="0" applyFill="1" applyBorder="1" applyAlignment="1">
      <alignment horizontal="center" wrapText="1"/>
    </xf>
    <xf numFmtId="1" fontId="0" fillId="0" borderId="0" xfId="0" applyNumberFormat="1" applyFont="1" applyBorder="1" applyAlignment="1">
      <alignment horizontal="center"/>
    </xf>
    <xf numFmtId="14" fontId="4" fillId="0" borderId="0" xfId="0" applyNumberFormat="1" applyFont="1" applyAlignment="1"/>
    <xf numFmtId="0" fontId="4" fillId="8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1" fontId="0" fillId="0" borderId="0" xfId="0" applyNumberFormat="1" applyFont="1" applyAlignment="1"/>
    <xf numFmtId="0" fontId="4" fillId="0" borderId="0" xfId="0" applyFont="1" applyBorder="1" applyAlignment="1"/>
    <xf numFmtId="0" fontId="21" fillId="0" borderId="0" xfId="0" applyFont="1" applyAlignment="1">
      <alignment horizontal="center"/>
    </xf>
    <xf numFmtId="165" fontId="0" fillId="0" borderId="0" xfId="0" applyNumberFormat="1" applyAlignment="1"/>
    <xf numFmtId="4" fontId="0" fillId="0" borderId="0" xfId="0" applyNumberFormat="1" applyAlignment="1"/>
    <xf numFmtId="0" fontId="0" fillId="0" borderId="0" xfId="0" applyBorder="1" applyAlignment="1"/>
    <xf numFmtId="0" fontId="2" fillId="0" borderId="0" xfId="0" applyFont="1" applyAlignment="1"/>
    <xf numFmtId="0" fontId="2" fillId="0" borderId="0" xfId="0" applyFont="1" applyFill="1" applyBorder="1" applyAlignment="1">
      <alignment horizontal="center"/>
    </xf>
    <xf numFmtId="166" fontId="4" fillId="0" borderId="0" xfId="3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2" fontId="1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 horizontal="center"/>
    </xf>
    <xf numFmtId="1" fontId="2" fillId="3" borderId="0" xfId="1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1" fontId="4" fillId="3" borderId="0" xfId="0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2" fontId="2" fillId="3" borderId="0" xfId="1" applyNumberFormat="1" applyFont="1" applyFill="1" applyBorder="1" applyAlignment="1">
      <alignment horizontal="center"/>
    </xf>
    <xf numFmtId="4" fontId="2" fillId="3" borderId="0" xfId="1" applyNumberFormat="1" applyFont="1" applyFill="1" applyBorder="1" applyAlignment="1">
      <alignment horizontal="center"/>
    </xf>
    <xf numFmtId="167" fontId="2" fillId="3" borderId="0" xfId="1" applyNumberFormat="1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4" fillId="8" borderId="1" xfId="0" applyFont="1" applyFill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8" xfId="0" applyFont="1" applyFill="1" applyBorder="1" applyAlignment="1">
      <alignment horizontal="center" wrapText="1"/>
    </xf>
    <xf numFmtId="0" fontId="15" fillId="0" borderId="8" xfId="0" applyFont="1" applyFill="1" applyBorder="1" applyAlignment="1">
      <alignment horizontal="center"/>
    </xf>
    <xf numFmtId="2" fontId="15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18" fillId="0" borderId="0" xfId="0" applyNumberFormat="1" applyFont="1" applyAlignment="1">
      <alignment horizontal="center" vertical="center"/>
    </xf>
    <xf numFmtId="14" fontId="18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" fontId="4" fillId="0" borderId="0" xfId="0" applyNumberFormat="1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8" borderId="1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5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9" fillId="4" borderId="1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left" vertical="center"/>
    </xf>
    <xf numFmtId="0" fontId="15" fillId="9" borderId="1" xfId="0" applyFont="1" applyFill="1" applyBorder="1" applyAlignment="1">
      <alignment horizontal="left" vertical="center"/>
    </xf>
    <xf numFmtId="0" fontId="0" fillId="9" borderId="1" xfId="0" applyFill="1" applyBorder="1" applyAlignment="1">
      <alignment horizontal="left" vertical="center"/>
    </xf>
    <xf numFmtId="0" fontId="0" fillId="9" borderId="1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8" xfId="0" applyFont="1" applyFill="1" applyBorder="1" applyAlignment="1">
      <alignment horizontal="left" vertical="center"/>
    </xf>
    <xf numFmtId="0" fontId="12" fillId="0" borderId="1" xfId="4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2" fontId="15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1" fontId="2" fillId="3" borderId="6" xfId="1" applyNumberFormat="1" applyFont="1" applyFill="1" applyBorder="1" applyAlignment="1">
      <alignment horizontal="center"/>
    </xf>
    <xf numFmtId="0" fontId="0" fillId="9" borderId="8" xfId="0" applyFill="1" applyBorder="1" applyAlignment="1"/>
    <xf numFmtId="0" fontId="0" fillId="0" borderId="8" xfId="0" applyFill="1" applyBorder="1" applyAlignment="1">
      <alignment horizontal="center" wrapText="1"/>
    </xf>
    <xf numFmtId="0" fontId="9" fillId="0" borderId="8" xfId="0" applyFont="1" applyFill="1" applyBorder="1" applyAlignment="1"/>
    <xf numFmtId="0" fontId="9" fillId="0" borderId="8" xfId="0" applyFont="1" applyFill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0" xfId="0" applyFont="1" applyBorder="1" applyAlignment="1">
      <alignment horizontal="center"/>
    </xf>
    <xf numFmtId="0" fontId="21" fillId="0" borderId="3" xfId="0" applyFont="1" applyFill="1" applyBorder="1" applyAlignment="1">
      <alignment horizontal="left"/>
    </xf>
    <xf numFmtId="166" fontId="8" fillId="0" borderId="3" xfId="3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9" fillId="0" borderId="3" xfId="0" applyFont="1" applyFill="1" applyBorder="1" applyAlignment="1"/>
    <xf numFmtId="0" fontId="9" fillId="0" borderId="3" xfId="0" applyFon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/>
    <xf numFmtId="2" fontId="15" fillId="0" borderId="3" xfId="0" applyNumberFormat="1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15" fillId="0" borderId="3" xfId="0" applyNumberFormat="1" applyFont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8" fontId="2" fillId="0" borderId="0" xfId="0" applyNumberFormat="1" applyFont="1" applyAlignment="1">
      <alignment horizontal="center"/>
    </xf>
    <xf numFmtId="169" fontId="2" fillId="0" borderId="0" xfId="0" applyNumberFormat="1" applyFont="1" applyAlignment="1">
      <alignment horizontal="center"/>
    </xf>
    <xf numFmtId="169" fontId="4" fillId="0" borderId="0" xfId="0" applyNumberFormat="1" applyFont="1" applyFill="1" applyAlignment="1">
      <alignment horizontal="center"/>
    </xf>
    <xf numFmtId="0" fontId="4" fillId="0" borderId="4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5">
    <cellStyle name="20% - Accent1" xfId="1" builtinId="30"/>
    <cellStyle name="Hyperlink" xfId="2" builtinId="8"/>
    <cellStyle name="Normal" xfId="0" builtinId="0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colors>
    <mruColors>
      <color rgb="FFCC99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15240</xdr:rowOff>
    </xdr:from>
    <xdr:to>
      <xdr:col>13</xdr:col>
      <xdr:colOff>0</xdr:colOff>
      <xdr:row>3</xdr:row>
      <xdr:rowOff>145681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D443FBD-5FBE-441D-95F6-10CBF4A501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5240"/>
          <a:ext cx="5623560" cy="755281"/>
        </a:xfrm>
        <a:prstGeom prst="rect">
          <a:avLst/>
        </a:prstGeom>
      </xdr:spPr>
    </xdr:pic>
    <xdr:clientData/>
  </xdr:twoCellAnchor>
  <xdr:twoCellAnchor editAs="oneCell">
    <xdr:from>
      <xdr:col>0</xdr:col>
      <xdr:colOff>40640</xdr:colOff>
      <xdr:row>164</xdr:row>
      <xdr:rowOff>75565</xdr:rowOff>
    </xdr:from>
    <xdr:to>
      <xdr:col>32</xdr:col>
      <xdr:colOff>436880</xdr:colOff>
      <xdr:row>206</xdr:row>
      <xdr:rowOff>80645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1CB99C56-B0E7-4E0D-BB91-247F0C86BA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750570" y="22168485"/>
          <a:ext cx="7625080" cy="904494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1</xdr:rowOff>
    </xdr:from>
    <xdr:to>
      <xdr:col>30</xdr:col>
      <xdr:colOff>96637</xdr:colOff>
      <xdr:row>2</xdr:row>
      <xdr:rowOff>209550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4DEA3E26-EE63-41D5-90F8-1505C5D33B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1"/>
          <a:ext cx="9783562" cy="6191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eeldred8@gmail.com" TargetMode="External"/><Relationship Id="rId13" Type="http://schemas.openxmlformats.org/officeDocument/2006/relationships/hyperlink" Target="mailto:clrbrook6@aol.com" TargetMode="External"/><Relationship Id="rId18" Type="http://schemas.openxmlformats.org/officeDocument/2006/relationships/hyperlink" Target="mailto:jgutierrez@usbr.gov" TargetMode="External"/><Relationship Id="rId26" Type="http://schemas.openxmlformats.org/officeDocument/2006/relationships/hyperlink" Target="mailto:nottinghajulia@gmail.com" TargetMode="External"/><Relationship Id="rId39" Type="http://schemas.openxmlformats.org/officeDocument/2006/relationships/hyperlink" Target="mailto:cthomas@gorge.net" TargetMode="External"/><Relationship Id="rId3" Type="http://schemas.openxmlformats.org/officeDocument/2006/relationships/hyperlink" Target="mailto:baconandbeef59@gmail.com" TargetMode="External"/><Relationship Id="rId21" Type="http://schemas.openxmlformats.org/officeDocument/2006/relationships/hyperlink" Target="mailto:thechambers@scattercreek.com" TargetMode="External"/><Relationship Id="rId34" Type="http://schemas.openxmlformats.org/officeDocument/2006/relationships/hyperlink" Target="mailto:msgangus@msn.com" TargetMode="External"/><Relationship Id="rId42" Type="http://schemas.openxmlformats.org/officeDocument/2006/relationships/printerSettings" Target="../printerSettings/printerSettings3.bin"/><Relationship Id="rId7" Type="http://schemas.openxmlformats.org/officeDocument/2006/relationships/hyperlink" Target="mailto:bird@pinetel.com" TargetMode="External"/><Relationship Id="rId12" Type="http://schemas.openxmlformats.org/officeDocument/2006/relationships/hyperlink" Target="mailto:saterhaus@aol.com" TargetMode="External"/><Relationship Id="rId17" Type="http://schemas.openxmlformats.org/officeDocument/2006/relationships/hyperlink" Target="mailto:mjh@columbiainet.com" TargetMode="External"/><Relationship Id="rId25" Type="http://schemas.openxmlformats.org/officeDocument/2006/relationships/hyperlink" Target="mailto:oldeasy54@99w.us" TargetMode="External"/><Relationship Id="rId33" Type="http://schemas.openxmlformats.org/officeDocument/2006/relationships/hyperlink" Target="mailto:usamlkitch@gmail.com" TargetMode="External"/><Relationship Id="rId38" Type="http://schemas.openxmlformats.org/officeDocument/2006/relationships/hyperlink" Target="mailto:soggyacres@molalla.net" TargetMode="External"/><Relationship Id="rId2" Type="http://schemas.openxmlformats.org/officeDocument/2006/relationships/hyperlink" Target="mailto:earrowacres@msn.com" TargetMode="External"/><Relationship Id="rId16" Type="http://schemas.openxmlformats.org/officeDocument/2006/relationships/hyperlink" Target="mailto:sk_ranches@hotmail.com" TargetMode="External"/><Relationship Id="rId20" Type="http://schemas.openxmlformats.org/officeDocument/2006/relationships/hyperlink" Target="mailto:watson@wglaw.comcastbiz.net" TargetMode="External"/><Relationship Id="rId29" Type="http://schemas.openxmlformats.org/officeDocument/2006/relationships/hyperlink" Target="mailto:gretchensenyohl@gmail.com" TargetMode="External"/><Relationship Id="rId41" Type="http://schemas.openxmlformats.org/officeDocument/2006/relationships/hyperlink" Target="mailto:skookumshowcattle@gmail.com" TargetMode="External"/><Relationship Id="rId1" Type="http://schemas.openxmlformats.org/officeDocument/2006/relationships/hyperlink" Target="mailto:shbangus@gmail.com" TargetMode="External"/><Relationship Id="rId6" Type="http://schemas.openxmlformats.org/officeDocument/2006/relationships/hyperlink" Target="mailto:junruhangus@gmail.com" TargetMode="External"/><Relationship Id="rId11" Type="http://schemas.openxmlformats.org/officeDocument/2006/relationships/hyperlink" Target="mailto:frisbiecattle@gmail.com" TargetMode="External"/><Relationship Id="rId24" Type="http://schemas.openxmlformats.org/officeDocument/2006/relationships/hyperlink" Target="mailto:skylinedawn@hotmail.com" TargetMode="External"/><Relationship Id="rId32" Type="http://schemas.openxmlformats.org/officeDocument/2006/relationships/hyperlink" Target="mailto:keith.a.hickle@gmail.com" TargetMode="External"/><Relationship Id="rId37" Type="http://schemas.openxmlformats.org/officeDocument/2006/relationships/hyperlink" Target="mailto:mccoy@oregonwireless.net" TargetMode="External"/><Relationship Id="rId40" Type="http://schemas.openxmlformats.org/officeDocument/2006/relationships/hyperlink" Target="mailto:campmassey@comcast.net" TargetMode="External"/><Relationship Id="rId5" Type="http://schemas.openxmlformats.org/officeDocument/2006/relationships/hyperlink" Target="mailto:ndwaldher@q.com" TargetMode="External"/><Relationship Id="rId15" Type="http://schemas.openxmlformats.org/officeDocument/2006/relationships/hyperlink" Target="mailto:cwboyup145@yahoo.com" TargetMode="External"/><Relationship Id="rId23" Type="http://schemas.openxmlformats.org/officeDocument/2006/relationships/hyperlink" Target="mailto:cllocker@gmail.com" TargetMode="External"/><Relationship Id="rId28" Type="http://schemas.openxmlformats.org/officeDocument/2006/relationships/hyperlink" Target="mailto:owhis@elltel.net" TargetMode="External"/><Relationship Id="rId36" Type="http://schemas.openxmlformats.org/officeDocument/2006/relationships/hyperlink" Target="mailto:tysonmccall@outlook.com" TargetMode="External"/><Relationship Id="rId10" Type="http://schemas.openxmlformats.org/officeDocument/2006/relationships/hyperlink" Target="mailto:pellhamangus@gmail.com" TargetMode="External"/><Relationship Id="rId19" Type="http://schemas.openxmlformats.org/officeDocument/2006/relationships/hyperlink" Target="mailto:winterbrookcattleco@gmail.com" TargetMode="External"/><Relationship Id="rId31" Type="http://schemas.openxmlformats.org/officeDocument/2006/relationships/hyperlink" Target="mailto:schoolmarm351@yahoo.com" TargetMode="External"/><Relationship Id="rId4" Type="http://schemas.openxmlformats.org/officeDocument/2006/relationships/hyperlink" Target="mailto:hacklin1@aol.com" TargetMode="External"/><Relationship Id="rId9" Type="http://schemas.openxmlformats.org/officeDocument/2006/relationships/hyperlink" Target="mailto:westbrookangus@yahoo.com" TargetMode="External"/><Relationship Id="rId14" Type="http://schemas.openxmlformats.org/officeDocument/2006/relationships/hyperlink" Target="mailto:cynlee63@yahoo.com" TargetMode="External"/><Relationship Id="rId22" Type="http://schemas.openxmlformats.org/officeDocument/2006/relationships/hyperlink" Target="mailto:pacificcascadefarms@icloud.com" TargetMode="External"/><Relationship Id="rId27" Type="http://schemas.openxmlformats.org/officeDocument/2006/relationships/hyperlink" Target="mailto:hagencattleandhay@gmail.com" TargetMode="External"/><Relationship Id="rId30" Type="http://schemas.openxmlformats.org/officeDocument/2006/relationships/hyperlink" Target="mailto:jordan_cambra@yahoo.com" TargetMode="External"/><Relationship Id="rId35" Type="http://schemas.openxmlformats.org/officeDocument/2006/relationships/hyperlink" Target="mailto:robbyh2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013D3E-5562-4852-9683-3DEB508725BE}">
  <dimension ref="A1:BN169"/>
  <sheetViews>
    <sheetView tabSelected="1" view="pageBreakPreview" zoomScaleNormal="100" zoomScaleSheetLayoutView="100" workbookViewId="0"/>
  </sheetViews>
  <sheetFormatPr defaultColWidth="11.7109375" defaultRowHeight="15" x14ac:dyDescent="0.25"/>
  <cols>
    <col min="1" max="1" width="19.5703125" bestFit="1" customWidth="1"/>
    <col min="2" max="2" width="4.28515625" bestFit="1" customWidth="1"/>
    <col min="3" max="3" width="4.7109375" bestFit="1" customWidth="1"/>
    <col min="4" max="4" width="4.85546875" hidden="1" customWidth="1"/>
    <col min="5" max="5" width="9" style="3" bestFit="1" customWidth="1"/>
    <col min="6" max="6" width="5.7109375" bestFit="1" customWidth="1"/>
    <col min="7" max="7" width="5.28515625" bestFit="1" customWidth="1"/>
    <col min="8" max="9" width="7.7109375" hidden="1" customWidth="1"/>
    <col min="10" max="10" width="22.42578125" bestFit="1" customWidth="1"/>
    <col min="11" max="11" width="7.7109375" style="3" hidden="1" customWidth="1"/>
    <col min="12" max="12" width="4.7109375" style="228" bestFit="1" customWidth="1"/>
    <col min="13" max="13" width="5.85546875" style="4" bestFit="1" customWidth="1"/>
    <col min="14" max="14" width="7.7109375" hidden="1" customWidth="1"/>
    <col min="15" max="15" width="5.7109375" style="3" hidden="1" customWidth="1"/>
    <col min="16" max="16" width="6" style="228" hidden="1" customWidth="1"/>
    <col min="17" max="17" width="4" style="4" hidden="1" customWidth="1"/>
    <col min="18" max="18" width="7.7109375" style="3" hidden="1" customWidth="1"/>
    <col min="19" max="19" width="4" style="5" bestFit="1" customWidth="1"/>
    <col min="20" max="20" width="8.140625" style="4" bestFit="1" customWidth="1"/>
    <col min="21" max="21" width="6.5703125" hidden="1" customWidth="1"/>
    <col min="22" max="22" width="5.5703125" hidden="1" customWidth="1"/>
    <col min="23" max="23" width="2.42578125" style="3" hidden="1" customWidth="1"/>
    <col min="24" max="24" width="2.140625" style="80" hidden="1" customWidth="1"/>
    <col min="25" max="25" width="8.7109375" style="3" bestFit="1" customWidth="1"/>
    <col min="26" max="26" width="4.5703125" style="3" bestFit="1" customWidth="1"/>
    <col min="27" max="27" width="6.5703125" style="3" bestFit="1" customWidth="1"/>
    <col min="28" max="28" width="4.5703125" style="3" hidden="1" customWidth="1"/>
    <col min="29" max="29" width="5.7109375" style="162" hidden="1" customWidth="1"/>
    <col min="30" max="30" width="4.5703125" style="162" bestFit="1" customWidth="1"/>
    <col min="31" max="31" width="5" style="3" bestFit="1" customWidth="1"/>
    <col min="32" max="33" width="6.5703125" style="3" bestFit="1" customWidth="1"/>
    <col min="34" max="34" width="5.7109375" style="59" hidden="1" customWidth="1"/>
    <col min="35" max="35" width="5.7109375" style="3" hidden="1" customWidth="1"/>
    <col min="36" max="36" width="5.7109375" style="6" hidden="1" customWidth="1"/>
    <col min="37" max="37" width="5.7109375" style="5" hidden="1" customWidth="1"/>
    <col min="38" max="40" width="5.7109375" style="60" hidden="1" customWidth="1"/>
    <col min="41" max="41" width="5.7109375" style="259" hidden="1" customWidth="1"/>
    <col min="42" max="42" width="5.7109375" style="60" hidden="1" customWidth="1"/>
    <col min="43" max="56" width="5.7109375" hidden="1" customWidth="1"/>
    <col min="232" max="232" width="25.5703125" customWidth="1"/>
    <col min="233" max="233" width="12.42578125" customWidth="1"/>
    <col min="234" max="234" width="4.140625" customWidth="1"/>
    <col min="235" max="235" width="4.5703125" customWidth="1"/>
    <col min="236" max="236" width="19.85546875" customWidth="1"/>
    <col min="237" max="237" width="12.85546875" customWidth="1"/>
    <col min="238" max="238" width="5.7109375" customWidth="1"/>
    <col min="239" max="239" width="3.5703125" customWidth="1"/>
    <col min="240" max="240" width="10" customWidth="1"/>
    <col min="241" max="241" width="8" customWidth="1"/>
    <col min="242" max="242" width="29.28515625" customWidth="1"/>
    <col min="243" max="243" width="9.7109375" customWidth="1"/>
    <col min="244" max="244" width="4.7109375" customWidth="1"/>
    <col min="245" max="246" width="5" customWidth="1"/>
    <col min="247" max="247" width="9.85546875" customWidth="1"/>
    <col min="248" max="248" width="5.28515625" customWidth="1"/>
    <col min="249" max="249" width="8.7109375" customWidth="1"/>
    <col min="250" max="250" width="5" customWidth="1"/>
    <col min="251" max="251" width="10.42578125" customWidth="1"/>
    <col min="252" max="252" width="10.85546875" customWidth="1"/>
    <col min="253" max="253" width="6.28515625" customWidth="1"/>
    <col min="254" max="254" width="7.7109375" customWidth="1"/>
    <col min="255" max="255" width="7.42578125" customWidth="1"/>
    <col min="256" max="256" width="6.28515625" customWidth="1"/>
    <col min="257" max="257" width="6.42578125" customWidth="1"/>
    <col min="258" max="258" width="9.42578125" customWidth="1"/>
    <col min="259" max="259" width="6.85546875" customWidth="1"/>
    <col min="260" max="260" width="7.7109375" customWidth="1"/>
    <col min="261" max="261" width="6.5703125" customWidth="1"/>
    <col min="262" max="262" width="6.28515625" customWidth="1"/>
    <col min="263" max="263" width="8.28515625" customWidth="1"/>
    <col min="264" max="265" width="6.5703125" customWidth="1"/>
    <col min="266" max="266" width="8" customWidth="1"/>
    <col min="267" max="267" width="7.140625" customWidth="1"/>
    <col min="268" max="268" width="7" customWidth="1"/>
    <col min="269" max="269" width="7.28515625" customWidth="1"/>
    <col min="270" max="270" width="5.85546875" customWidth="1"/>
    <col min="271" max="271" width="5.7109375" customWidth="1"/>
    <col min="272" max="272" width="7.28515625" customWidth="1"/>
    <col min="273" max="273" width="6.42578125" customWidth="1"/>
    <col min="274" max="274" width="5.28515625" customWidth="1"/>
    <col min="275" max="276" width="5.85546875" customWidth="1"/>
    <col min="277" max="277" width="7.7109375" customWidth="1"/>
    <col min="278" max="278" width="6" customWidth="1"/>
    <col min="279" max="279" width="6.5703125" customWidth="1"/>
    <col min="280" max="280" width="5.85546875" customWidth="1"/>
    <col min="281" max="281" width="7.140625" customWidth="1"/>
    <col min="282" max="282" width="7.42578125" customWidth="1"/>
    <col min="283" max="284" width="5.85546875" customWidth="1"/>
    <col min="488" max="488" width="25.5703125" customWidth="1"/>
    <col min="489" max="489" width="12.42578125" customWidth="1"/>
    <col min="490" max="490" width="4.140625" customWidth="1"/>
    <col min="491" max="491" width="4.5703125" customWidth="1"/>
    <col min="492" max="492" width="19.85546875" customWidth="1"/>
    <col min="493" max="493" width="12.85546875" customWidth="1"/>
    <col min="494" max="494" width="5.7109375" customWidth="1"/>
    <col min="495" max="495" width="3.5703125" customWidth="1"/>
    <col min="496" max="496" width="10" customWidth="1"/>
    <col min="497" max="497" width="8" customWidth="1"/>
    <col min="498" max="498" width="29.28515625" customWidth="1"/>
    <col min="499" max="499" width="9.7109375" customWidth="1"/>
    <col min="500" max="500" width="4.7109375" customWidth="1"/>
    <col min="501" max="502" width="5" customWidth="1"/>
    <col min="503" max="503" width="9.85546875" customWidth="1"/>
    <col min="504" max="504" width="5.28515625" customWidth="1"/>
    <col min="505" max="505" width="8.7109375" customWidth="1"/>
    <col min="506" max="506" width="5" customWidth="1"/>
    <col min="507" max="507" width="10.42578125" customWidth="1"/>
    <col min="508" max="508" width="10.85546875" customWidth="1"/>
    <col min="509" max="509" width="6.28515625" customWidth="1"/>
    <col min="510" max="510" width="7.7109375" customWidth="1"/>
    <col min="511" max="511" width="7.42578125" customWidth="1"/>
    <col min="512" max="512" width="6.28515625" customWidth="1"/>
    <col min="513" max="513" width="6.42578125" customWidth="1"/>
    <col min="514" max="514" width="9.42578125" customWidth="1"/>
    <col min="515" max="515" width="6.85546875" customWidth="1"/>
    <col min="516" max="516" width="7.7109375" customWidth="1"/>
    <col min="517" max="517" width="6.5703125" customWidth="1"/>
    <col min="518" max="518" width="6.28515625" customWidth="1"/>
    <col min="519" max="519" width="8.28515625" customWidth="1"/>
    <col min="520" max="521" width="6.5703125" customWidth="1"/>
    <col min="522" max="522" width="8" customWidth="1"/>
    <col min="523" max="523" width="7.140625" customWidth="1"/>
    <col min="524" max="524" width="7" customWidth="1"/>
    <col min="525" max="525" width="7.28515625" customWidth="1"/>
    <col min="526" max="526" width="5.85546875" customWidth="1"/>
    <col min="527" max="527" width="5.7109375" customWidth="1"/>
    <col min="528" max="528" width="7.28515625" customWidth="1"/>
    <col min="529" max="529" width="6.42578125" customWidth="1"/>
    <col min="530" max="530" width="5.28515625" customWidth="1"/>
    <col min="531" max="532" width="5.85546875" customWidth="1"/>
    <col min="533" max="533" width="7.7109375" customWidth="1"/>
    <col min="534" max="534" width="6" customWidth="1"/>
    <col min="535" max="535" width="6.5703125" customWidth="1"/>
    <col min="536" max="536" width="5.85546875" customWidth="1"/>
    <col min="537" max="537" width="7.140625" customWidth="1"/>
    <col min="538" max="538" width="7.42578125" customWidth="1"/>
    <col min="539" max="540" width="5.85546875" customWidth="1"/>
    <col min="744" max="744" width="25.5703125" customWidth="1"/>
    <col min="745" max="745" width="12.42578125" customWidth="1"/>
    <col min="746" max="746" width="4.140625" customWidth="1"/>
    <col min="747" max="747" width="4.5703125" customWidth="1"/>
    <col min="748" max="748" width="19.85546875" customWidth="1"/>
    <col min="749" max="749" width="12.85546875" customWidth="1"/>
    <col min="750" max="750" width="5.7109375" customWidth="1"/>
    <col min="751" max="751" width="3.5703125" customWidth="1"/>
    <col min="752" max="752" width="10" customWidth="1"/>
    <col min="753" max="753" width="8" customWidth="1"/>
    <col min="754" max="754" width="29.28515625" customWidth="1"/>
    <col min="755" max="755" width="9.7109375" customWidth="1"/>
    <col min="756" max="756" width="4.7109375" customWidth="1"/>
    <col min="757" max="758" width="5" customWidth="1"/>
    <col min="759" max="759" width="9.85546875" customWidth="1"/>
    <col min="760" max="760" width="5.28515625" customWidth="1"/>
    <col min="761" max="761" width="8.7109375" customWidth="1"/>
    <col min="762" max="762" width="5" customWidth="1"/>
    <col min="763" max="763" width="10.42578125" customWidth="1"/>
    <col min="764" max="764" width="10.85546875" customWidth="1"/>
    <col min="765" max="765" width="6.28515625" customWidth="1"/>
    <col min="766" max="766" width="7.7109375" customWidth="1"/>
    <col min="767" max="767" width="7.42578125" customWidth="1"/>
    <col min="768" max="768" width="6.28515625" customWidth="1"/>
    <col min="769" max="769" width="6.42578125" customWidth="1"/>
    <col min="770" max="770" width="9.42578125" customWidth="1"/>
    <col min="771" max="771" width="6.85546875" customWidth="1"/>
    <col min="772" max="772" width="7.7109375" customWidth="1"/>
    <col min="773" max="773" width="6.5703125" customWidth="1"/>
    <col min="774" max="774" width="6.28515625" customWidth="1"/>
    <col min="775" max="775" width="8.28515625" customWidth="1"/>
    <col min="776" max="777" width="6.5703125" customWidth="1"/>
    <col min="778" max="778" width="8" customWidth="1"/>
    <col min="779" max="779" width="7.140625" customWidth="1"/>
    <col min="780" max="780" width="7" customWidth="1"/>
    <col min="781" max="781" width="7.28515625" customWidth="1"/>
    <col min="782" max="782" width="5.85546875" customWidth="1"/>
    <col min="783" max="783" width="5.7109375" customWidth="1"/>
    <col min="784" max="784" width="7.28515625" customWidth="1"/>
    <col min="785" max="785" width="6.42578125" customWidth="1"/>
    <col min="786" max="786" width="5.28515625" customWidth="1"/>
    <col min="787" max="788" width="5.85546875" customWidth="1"/>
    <col min="789" max="789" width="7.7109375" customWidth="1"/>
    <col min="790" max="790" width="6" customWidth="1"/>
    <col min="791" max="791" width="6.5703125" customWidth="1"/>
    <col min="792" max="792" width="5.85546875" customWidth="1"/>
    <col min="793" max="793" width="7.140625" customWidth="1"/>
    <col min="794" max="794" width="7.42578125" customWidth="1"/>
    <col min="795" max="796" width="5.85546875" customWidth="1"/>
    <col min="1000" max="1000" width="25.5703125" customWidth="1"/>
    <col min="1001" max="1001" width="12.42578125" customWidth="1"/>
    <col min="1002" max="1002" width="4.140625" customWidth="1"/>
    <col min="1003" max="1003" width="4.5703125" customWidth="1"/>
    <col min="1004" max="1004" width="19.85546875" customWidth="1"/>
    <col min="1005" max="1005" width="12.85546875" customWidth="1"/>
    <col min="1006" max="1006" width="5.7109375" customWidth="1"/>
    <col min="1007" max="1007" width="3.5703125" customWidth="1"/>
    <col min="1008" max="1008" width="10" customWidth="1"/>
    <col min="1009" max="1009" width="8" customWidth="1"/>
    <col min="1010" max="1010" width="29.28515625" customWidth="1"/>
    <col min="1011" max="1011" width="9.7109375" customWidth="1"/>
    <col min="1012" max="1012" width="4.7109375" customWidth="1"/>
    <col min="1013" max="1014" width="5" customWidth="1"/>
    <col min="1015" max="1015" width="9.85546875" customWidth="1"/>
    <col min="1016" max="1016" width="5.28515625" customWidth="1"/>
    <col min="1017" max="1017" width="8.7109375" customWidth="1"/>
    <col min="1018" max="1018" width="5" customWidth="1"/>
    <col min="1019" max="1019" width="10.42578125" customWidth="1"/>
    <col min="1020" max="1020" width="10.85546875" customWidth="1"/>
    <col min="1021" max="1021" width="6.28515625" customWidth="1"/>
    <col min="1022" max="1022" width="7.7109375" customWidth="1"/>
    <col min="1023" max="1023" width="7.42578125" customWidth="1"/>
    <col min="1024" max="1024" width="6.28515625" customWidth="1"/>
    <col min="1025" max="1025" width="6.42578125" customWidth="1"/>
    <col min="1026" max="1026" width="9.42578125" customWidth="1"/>
    <col min="1027" max="1027" width="6.85546875" customWidth="1"/>
    <col min="1028" max="1028" width="7.7109375" customWidth="1"/>
    <col min="1029" max="1029" width="6.5703125" customWidth="1"/>
    <col min="1030" max="1030" width="6.28515625" customWidth="1"/>
    <col min="1031" max="1031" width="8.28515625" customWidth="1"/>
    <col min="1032" max="1033" width="6.5703125" customWidth="1"/>
    <col min="1034" max="1034" width="8" customWidth="1"/>
    <col min="1035" max="1035" width="7.140625" customWidth="1"/>
    <col min="1036" max="1036" width="7" customWidth="1"/>
    <col min="1037" max="1037" width="7.28515625" customWidth="1"/>
    <col min="1038" max="1038" width="5.85546875" customWidth="1"/>
    <col min="1039" max="1039" width="5.7109375" customWidth="1"/>
    <col min="1040" max="1040" width="7.28515625" customWidth="1"/>
    <col min="1041" max="1041" width="6.42578125" customWidth="1"/>
    <col min="1042" max="1042" width="5.28515625" customWidth="1"/>
    <col min="1043" max="1044" width="5.85546875" customWidth="1"/>
    <col min="1045" max="1045" width="7.7109375" customWidth="1"/>
    <col min="1046" max="1046" width="6" customWidth="1"/>
    <col min="1047" max="1047" width="6.5703125" customWidth="1"/>
    <col min="1048" max="1048" width="5.85546875" customWidth="1"/>
    <col min="1049" max="1049" width="7.140625" customWidth="1"/>
    <col min="1050" max="1050" width="7.42578125" customWidth="1"/>
    <col min="1051" max="1052" width="5.85546875" customWidth="1"/>
    <col min="1256" max="1256" width="25.5703125" customWidth="1"/>
    <col min="1257" max="1257" width="12.42578125" customWidth="1"/>
    <col min="1258" max="1258" width="4.140625" customWidth="1"/>
    <col min="1259" max="1259" width="4.5703125" customWidth="1"/>
    <col min="1260" max="1260" width="19.85546875" customWidth="1"/>
    <col min="1261" max="1261" width="12.85546875" customWidth="1"/>
    <col min="1262" max="1262" width="5.7109375" customWidth="1"/>
    <col min="1263" max="1263" width="3.5703125" customWidth="1"/>
    <col min="1264" max="1264" width="10" customWidth="1"/>
    <col min="1265" max="1265" width="8" customWidth="1"/>
    <col min="1266" max="1266" width="29.28515625" customWidth="1"/>
    <col min="1267" max="1267" width="9.7109375" customWidth="1"/>
    <col min="1268" max="1268" width="4.7109375" customWidth="1"/>
    <col min="1269" max="1270" width="5" customWidth="1"/>
    <col min="1271" max="1271" width="9.85546875" customWidth="1"/>
    <col min="1272" max="1272" width="5.28515625" customWidth="1"/>
    <col min="1273" max="1273" width="8.7109375" customWidth="1"/>
    <col min="1274" max="1274" width="5" customWidth="1"/>
    <col min="1275" max="1275" width="10.42578125" customWidth="1"/>
    <col min="1276" max="1276" width="10.85546875" customWidth="1"/>
    <col min="1277" max="1277" width="6.28515625" customWidth="1"/>
    <col min="1278" max="1278" width="7.7109375" customWidth="1"/>
    <col min="1279" max="1279" width="7.42578125" customWidth="1"/>
    <col min="1280" max="1280" width="6.28515625" customWidth="1"/>
    <col min="1281" max="1281" width="6.42578125" customWidth="1"/>
    <col min="1282" max="1282" width="9.42578125" customWidth="1"/>
    <col min="1283" max="1283" width="6.85546875" customWidth="1"/>
    <col min="1284" max="1284" width="7.7109375" customWidth="1"/>
    <col min="1285" max="1285" width="6.5703125" customWidth="1"/>
    <col min="1286" max="1286" width="6.28515625" customWidth="1"/>
    <col min="1287" max="1287" width="8.28515625" customWidth="1"/>
    <col min="1288" max="1289" width="6.5703125" customWidth="1"/>
    <col min="1290" max="1290" width="8" customWidth="1"/>
    <col min="1291" max="1291" width="7.140625" customWidth="1"/>
    <col min="1292" max="1292" width="7" customWidth="1"/>
    <col min="1293" max="1293" width="7.28515625" customWidth="1"/>
    <col min="1294" max="1294" width="5.85546875" customWidth="1"/>
    <col min="1295" max="1295" width="5.7109375" customWidth="1"/>
    <col min="1296" max="1296" width="7.28515625" customWidth="1"/>
    <col min="1297" max="1297" width="6.42578125" customWidth="1"/>
    <col min="1298" max="1298" width="5.28515625" customWidth="1"/>
    <col min="1299" max="1300" width="5.85546875" customWidth="1"/>
    <col min="1301" max="1301" width="7.7109375" customWidth="1"/>
    <col min="1302" max="1302" width="6" customWidth="1"/>
    <col min="1303" max="1303" width="6.5703125" customWidth="1"/>
    <col min="1304" max="1304" width="5.85546875" customWidth="1"/>
    <col min="1305" max="1305" width="7.140625" customWidth="1"/>
    <col min="1306" max="1306" width="7.42578125" customWidth="1"/>
    <col min="1307" max="1308" width="5.85546875" customWidth="1"/>
    <col min="1512" max="1512" width="25.5703125" customWidth="1"/>
    <col min="1513" max="1513" width="12.42578125" customWidth="1"/>
    <col min="1514" max="1514" width="4.140625" customWidth="1"/>
    <col min="1515" max="1515" width="4.5703125" customWidth="1"/>
    <col min="1516" max="1516" width="19.85546875" customWidth="1"/>
    <col min="1517" max="1517" width="12.85546875" customWidth="1"/>
    <col min="1518" max="1518" width="5.7109375" customWidth="1"/>
    <col min="1519" max="1519" width="3.5703125" customWidth="1"/>
    <col min="1520" max="1520" width="10" customWidth="1"/>
    <col min="1521" max="1521" width="8" customWidth="1"/>
    <col min="1522" max="1522" width="29.28515625" customWidth="1"/>
    <col min="1523" max="1523" width="9.7109375" customWidth="1"/>
    <col min="1524" max="1524" width="4.7109375" customWidth="1"/>
    <col min="1525" max="1526" width="5" customWidth="1"/>
    <col min="1527" max="1527" width="9.85546875" customWidth="1"/>
    <col min="1528" max="1528" width="5.28515625" customWidth="1"/>
    <col min="1529" max="1529" width="8.7109375" customWidth="1"/>
    <col min="1530" max="1530" width="5" customWidth="1"/>
    <col min="1531" max="1531" width="10.42578125" customWidth="1"/>
    <col min="1532" max="1532" width="10.85546875" customWidth="1"/>
    <col min="1533" max="1533" width="6.28515625" customWidth="1"/>
    <col min="1534" max="1534" width="7.7109375" customWidth="1"/>
    <col min="1535" max="1535" width="7.42578125" customWidth="1"/>
    <col min="1536" max="1536" width="6.28515625" customWidth="1"/>
    <col min="1537" max="1537" width="6.42578125" customWidth="1"/>
    <col min="1538" max="1538" width="9.42578125" customWidth="1"/>
    <col min="1539" max="1539" width="6.85546875" customWidth="1"/>
    <col min="1540" max="1540" width="7.7109375" customWidth="1"/>
    <col min="1541" max="1541" width="6.5703125" customWidth="1"/>
    <col min="1542" max="1542" width="6.28515625" customWidth="1"/>
    <col min="1543" max="1543" width="8.28515625" customWidth="1"/>
    <col min="1544" max="1545" width="6.5703125" customWidth="1"/>
    <col min="1546" max="1546" width="8" customWidth="1"/>
    <col min="1547" max="1547" width="7.140625" customWidth="1"/>
    <col min="1548" max="1548" width="7" customWidth="1"/>
    <col min="1549" max="1549" width="7.28515625" customWidth="1"/>
    <col min="1550" max="1550" width="5.85546875" customWidth="1"/>
    <col min="1551" max="1551" width="5.7109375" customWidth="1"/>
    <col min="1552" max="1552" width="7.28515625" customWidth="1"/>
    <col min="1553" max="1553" width="6.42578125" customWidth="1"/>
    <col min="1554" max="1554" width="5.28515625" customWidth="1"/>
    <col min="1555" max="1556" width="5.85546875" customWidth="1"/>
    <col min="1557" max="1557" width="7.7109375" customWidth="1"/>
    <col min="1558" max="1558" width="6" customWidth="1"/>
    <col min="1559" max="1559" width="6.5703125" customWidth="1"/>
    <col min="1560" max="1560" width="5.85546875" customWidth="1"/>
    <col min="1561" max="1561" width="7.140625" customWidth="1"/>
    <col min="1562" max="1562" width="7.42578125" customWidth="1"/>
    <col min="1563" max="1564" width="5.85546875" customWidth="1"/>
    <col min="1768" max="1768" width="25.5703125" customWidth="1"/>
    <col min="1769" max="1769" width="12.42578125" customWidth="1"/>
    <col min="1770" max="1770" width="4.140625" customWidth="1"/>
    <col min="1771" max="1771" width="4.5703125" customWidth="1"/>
    <col min="1772" max="1772" width="19.85546875" customWidth="1"/>
    <col min="1773" max="1773" width="12.85546875" customWidth="1"/>
    <col min="1774" max="1774" width="5.7109375" customWidth="1"/>
    <col min="1775" max="1775" width="3.5703125" customWidth="1"/>
    <col min="1776" max="1776" width="10" customWidth="1"/>
    <col min="1777" max="1777" width="8" customWidth="1"/>
    <col min="1778" max="1778" width="29.28515625" customWidth="1"/>
    <col min="1779" max="1779" width="9.7109375" customWidth="1"/>
    <col min="1780" max="1780" width="4.7109375" customWidth="1"/>
    <col min="1781" max="1782" width="5" customWidth="1"/>
    <col min="1783" max="1783" width="9.85546875" customWidth="1"/>
    <col min="1784" max="1784" width="5.28515625" customWidth="1"/>
    <col min="1785" max="1785" width="8.7109375" customWidth="1"/>
    <col min="1786" max="1786" width="5" customWidth="1"/>
    <col min="1787" max="1787" width="10.42578125" customWidth="1"/>
    <col min="1788" max="1788" width="10.85546875" customWidth="1"/>
    <col min="1789" max="1789" width="6.28515625" customWidth="1"/>
    <col min="1790" max="1790" width="7.7109375" customWidth="1"/>
    <col min="1791" max="1791" width="7.42578125" customWidth="1"/>
    <col min="1792" max="1792" width="6.28515625" customWidth="1"/>
    <col min="1793" max="1793" width="6.42578125" customWidth="1"/>
    <col min="1794" max="1794" width="9.42578125" customWidth="1"/>
    <col min="1795" max="1795" width="6.85546875" customWidth="1"/>
    <col min="1796" max="1796" width="7.7109375" customWidth="1"/>
    <col min="1797" max="1797" width="6.5703125" customWidth="1"/>
    <col min="1798" max="1798" width="6.28515625" customWidth="1"/>
    <col min="1799" max="1799" width="8.28515625" customWidth="1"/>
    <col min="1800" max="1801" width="6.5703125" customWidth="1"/>
    <col min="1802" max="1802" width="8" customWidth="1"/>
    <col min="1803" max="1803" width="7.140625" customWidth="1"/>
    <col min="1804" max="1804" width="7" customWidth="1"/>
    <col min="1805" max="1805" width="7.28515625" customWidth="1"/>
    <col min="1806" max="1806" width="5.85546875" customWidth="1"/>
    <col min="1807" max="1807" width="5.7109375" customWidth="1"/>
    <col min="1808" max="1808" width="7.28515625" customWidth="1"/>
    <col min="1809" max="1809" width="6.42578125" customWidth="1"/>
    <col min="1810" max="1810" width="5.28515625" customWidth="1"/>
    <col min="1811" max="1812" width="5.85546875" customWidth="1"/>
    <col min="1813" max="1813" width="7.7109375" customWidth="1"/>
    <col min="1814" max="1814" width="6" customWidth="1"/>
    <col min="1815" max="1815" width="6.5703125" customWidth="1"/>
    <col min="1816" max="1816" width="5.85546875" customWidth="1"/>
    <col min="1817" max="1817" width="7.140625" customWidth="1"/>
    <col min="1818" max="1818" width="7.42578125" customWidth="1"/>
    <col min="1819" max="1820" width="5.85546875" customWidth="1"/>
    <col min="2024" max="2024" width="25.5703125" customWidth="1"/>
    <col min="2025" max="2025" width="12.42578125" customWidth="1"/>
    <col min="2026" max="2026" width="4.140625" customWidth="1"/>
    <col min="2027" max="2027" width="4.5703125" customWidth="1"/>
    <col min="2028" max="2028" width="19.85546875" customWidth="1"/>
    <col min="2029" max="2029" width="12.85546875" customWidth="1"/>
    <col min="2030" max="2030" width="5.7109375" customWidth="1"/>
    <col min="2031" max="2031" width="3.5703125" customWidth="1"/>
    <col min="2032" max="2032" width="10" customWidth="1"/>
    <col min="2033" max="2033" width="8" customWidth="1"/>
    <col min="2034" max="2034" width="29.28515625" customWidth="1"/>
    <col min="2035" max="2035" width="9.7109375" customWidth="1"/>
    <col min="2036" max="2036" width="4.7109375" customWidth="1"/>
    <col min="2037" max="2038" width="5" customWidth="1"/>
    <col min="2039" max="2039" width="9.85546875" customWidth="1"/>
    <col min="2040" max="2040" width="5.28515625" customWidth="1"/>
    <col min="2041" max="2041" width="8.7109375" customWidth="1"/>
    <col min="2042" max="2042" width="5" customWidth="1"/>
    <col min="2043" max="2043" width="10.42578125" customWidth="1"/>
    <col min="2044" max="2044" width="10.85546875" customWidth="1"/>
    <col min="2045" max="2045" width="6.28515625" customWidth="1"/>
    <col min="2046" max="2046" width="7.7109375" customWidth="1"/>
    <col min="2047" max="2047" width="7.42578125" customWidth="1"/>
    <col min="2048" max="2048" width="6.28515625" customWidth="1"/>
    <col min="2049" max="2049" width="6.42578125" customWidth="1"/>
    <col min="2050" max="2050" width="9.42578125" customWidth="1"/>
    <col min="2051" max="2051" width="6.85546875" customWidth="1"/>
    <col min="2052" max="2052" width="7.7109375" customWidth="1"/>
    <col min="2053" max="2053" width="6.5703125" customWidth="1"/>
    <col min="2054" max="2054" width="6.28515625" customWidth="1"/>
    <col min="2055" max="2055" width="8.28515625" customWidth="1"/>
    <col min="2056" max="2057" width="6.5703125" customWidth="1"/>
    <col min="2058" max="2058" width="8" customWidth="1"/>
    <col min="2059" max="2059" width="7.140625" customWidth="1"/>
    <col min="2060" max="2060" width="7" customWidth="1"/>
    <col min="2061" max="2061" width="7.28515625" customWidth="1"/>
    <col min="2062" max="2062" width="5.85546875" customWidth="1"/>
    <col min="2063" max="2063" width="5.7109375" customWidth="1"/>
    <col min="2064" max="2064" width="7.28515625" customWidth="1"/>
    <col min="2065" max="2065" width="6.42578125" customWidth="1"/>
    <col min="2066" max="2066" width="5.28515625" customWidth="1"/>
    <col min="2067" max="2068" width="5.85546875" customWidth="1"/>
    <col min="2069" max="2069" width="7.7109375" customWidth="1"/>
    <col min="2070" max="2070" width="6" customWidth="1"/>
    <col min="2071" max="2071" width="6.5703125" customWidth="1"/>
    <col min="2072" max="2072" width="5.85546875" customWidth="1"/>
    <col min="2073" max="2073" width="7.140625" customWidth="1"/>
    <col min="2074" max="2074" width="7.42578125" customWidth="1"/>
    <col min="2075" max="2076" width="5.85546875" customWidth="1"/>
    <col min="2280" max="2280" width="25.5703125" customWidth="1"/>
    <col min="2281" max="2281" width="12.42578125" customWidth="1"/>
    <col min="2282" max="2282" width="4.140625" customWidth="1"/>
    <col min="2283" max="2283" width="4.5703125" customWidth="1"/>
    <col min="2284" max="2284" width="19.85546875" customWidth="1"/>
    <col min="2285" max="2285" width="12.85546875" customWidth="1"/>
    <col min="2286" max="2286" width="5.7109375" customWidth="1"/>
    <col min="2287" max="2287" width="3.5703125" customWidth="1"/>
    <col min="2288" max="2288" width="10" customWidth="1"/>
    <col min="2289" max="2289" width="8" customWidth="1"/>
    <col min="2290" max="2290" width="29.28515625" customWidth="1"/>
    <col min="2291" max="2291" width="9.7109375" customWidth="1"/>
    <col min="2292" max="2292" width="4.7109375" customWidth="1"/>
    <col min="2293" max="2294" width="5" customWidth="1"/>
    <col min="2295" max="2295" width="9.85546875" customWidth="1"/>
    <col min="2296" max="2296" width="5.28515625" customWidth="1"/>
    <col min="2297" max="2297" width="8.7109375" customWidth="1"/>
    <col min="2298" max="2298" width="5" customWidth="1"/>
    <col min="2299" max="2299" width="10.42578125" customWidth="1"/>
    <col min="2300" max="2300" width="10.85546875" customWidth="1"/>
    <col min="2301" max="2301" width="6.28515625" customWidth="1"/>
    <col min="2302" max="2302" width="7.7109375" customWidth="1"/>
    <col min="2303" max="2303" width="7.42578125" customWidth="1"/>
    <col min="2304" max="2304" width="6.28515625" customWidth="1"/>
    <col min="2305" max="2305" width="6.42578125" customWidth="1"/>
    <col min="2306" max="2306" width="9.42578125" customWidth="1"/>
    <col min="2307" max="2307" width="6.85546875" customWidth="1"/>
    <col min="2308" max="2308" width="7.7109375" customWidth="1"/>
    <col min="2309" max="2309" width="6.5703125" customWidth="1"/>
    <col min="2310" max="2310" width="6.28515625" customWidth="1"/>
    <col min="2311" max="2311" width="8.28515625" customWidth="1"/>
    <col min="2312" max="2313" width="6.5703125" customWidth="1"/>
    <col min="2314" max="2314" width="8" customWidth="1"/>
    <col min="2315" max="2315" width="7.140625" customWidth="1"/>
    <col min="2316" max="2316" width="7" customWidth="1"/>
    <col min="2317" max="2317" width="7.28515625" customWidth="1"/>
    <col min="2318" max="2318" width="5.85546875" customWidth="1"/>
    <col min="2319" max="2319" width="5.7109375" customWidth="1"/>
    <col min="2320" max="2320" width="7.28515625" customWidth="1"/>
    <col min="2321" max="2321" width="6.42578125" customWidth="1"/>
    <col min="2322" max="2322" width="5.28515625" customWidth="1"/>
    <col min="2323" max="2324" width="5.85546875" customWidth="1"/>
    <col min="2325" max="2325" width="7.7109375" customWidth="1"/>
    <col min="2326" max="2326" width="6" customWidth="1"/>
    <col min="2327" max="2327" width="6.5703125" customWidth="1"/>
    <col min="2328" max="2328" width="5.85546875" customWidth="1"/>
    <col min="2329" max="2329" width="7.140625" customWidth="1"/>
    <col min="2330" max="2330" width="7.42578125" customWidth="1"/>
    <col min="2331" max="2332" width="5.85546875" customWidth="1"/>
    <col min="2536" max="2536" width="25.5703125" customWidth="1"/>
    <col min="2537" max="2537" width="12.42578125" customWidth="1"/>
    <col min="2538" max="2538" width="4.140625" customWidth="1"/>
    <col min="2539" max="2539" width="4.5703125" customWidth="1"/>
    <col min="2540" max="2540" width="19.85546875" customWidth="1"/>
    <col min="2541" max="2541" width="12.85546875" customWidth="1"/>
    <col min="2542" max="2542" width="5.7109375" customWidth="1"/>
    <col min="2543" max="2543" width="3.5703125" customWidth="1"/>
    <col min="2544" max="2544" width="10" customWidth="1"/>
    <col min="2545" max="2545" width="8" customWidth="1"/>
    <col min="2546" max="2546" width="29.28515625" customWidth="1"/>
    <col min="2547" max="2547" width="9.7109375" customWidth="1"/>
    <col min="2548" max="2548" width="4.7109375" customWidth="1"/>
    <col min="2549" max="2550" width="5" customWidth="1"/>
    <col min="2551" max="2551" width="9.85546875" customWidth="1"/>
    <col min="2552" max="2552" width="5.28515625" customWidth="1"/>
    <col min="2553" max="2553" width="8.7109375" customWidth="1"/>
    <col min="2554" max="2554" width="5" customWidth="1"/>
    <col min="2555" max="2555" width="10.42578125" customWidth="1"/>
    <col min="2556" max="2556" width="10.85546875" customWidth="1"/>
    <col min="2557" max="2557" width="6.28515625" customWidth="1"/>
    <col min="2558" max="2558" width="7.7109375" customWidth="1"/>
    <col min="2559" max="2559" width="7.42578125" customWidth="1"/>
    <col min="2560" max="2560" width="6.28515625" customWidth="1"/>
    <col min="2561" max="2561" width="6.42578125" customWidth="1"/>
    <col min="2562" max="2562" width="9.42578125" customWidth="1"/>
    <col min="2563" max="2563" width="6.85546875" customWidth="1"/>
    <col min="2564" max="2564" width="7.7109375" customWidth="1"/>
    <col min="2565" max="2565" width="6.5703125" customWidth="1"/>
    <col min="2566" max="2566" width="6.28515625" customWidth="1"/>
    <col min="2567" max="2567" width="8.28515625" customWidth="1"/>
    <col min="2568" max="2569" width="6.5703125" customWidth="1"/>
    <col min="2570" max="2570" width="8" customWidth="1"/>
    <col min="2571" max="2571" width="7.140625" customWidth="1"/>
    <col min="2572" max="2572" width="7" customWidth="1"/>
    <col min="2573" max="2573" width="7.28515625" customWidth="1"/>
    <col min="2574" max="2574" width="5.85546875" customWidth="1"/>
    <col min="2575" max="2575" width="5.7109375" customWidth="1"/>
    <col min="2576" max="2576" width="7.28515625" customWidth="1"/>
    <col min="2577" max="2577" width="6.42578125" customWidth="1"/>
    <col min="2578" max="2578" width="5.28515625" customWidth="1"/>
    <col min="2579" max="2580" width="5.85546875" customWidth="1"/>
    <col min="2581" max="2581" width="7.7109375" customWidth="1"/>
    <col min="2582" max="2582" width="6" customWidth="1"/>
    <col min="2583" max="2583" width="6.5703125" customWidth="1"/>
    <col min="2584" max="2584" width="5.85546875" customWidth="1"/>
    <col min="2585" max="2585" width="7.140625" customWidth="1"/>
    <col min="2586" max="2586" width="7.42578125" customWidth="1"/>
    <col min="2587" max="2588" width="5.85546875" customWidth="1"/>
    <col min="2792" max="2792" width="25.5703125" customWidth="1"/>
    <col min="2793" max="2793" width="12.42578125" customWidth="1"/>
    <col min="2794" max="2794" width="4.140625" customWidth="1"/>
    <col min="2795" max="2795" width="4.5703125" customWidth="1"/>
    <col min="2796" max="2796" width="19.85546875" customWidth="1"/>
    <col min="2797" max="2797" width="12.85546875" customWidth="1"/>
    <col min="2798" max="2798" width="5.7109375" customWidth="1"/>
    <col min="2799" max="2799" width="3.5703125" customWidth="1"/>
    <col min="2800" max="2800" width="10" customWidth="1"/>
    <col min="2801" max="2801" width="8" customWidth="1"/>
    <col min="2802" max="2802" width="29.28515625" customWidth="1"/>
    <col min="2803" max="2803" width="9.7109375" customWidth="1"/>
    <col min="2804" max="2804" width="4.7109375" customWidth="1"/>
    <col min="2805" max="2806" width="5" customWidth="1"/>
    <col min="2807" max="2807" width="9.85546875" customWidth="1"/>
    <col min="2808" max="2808" width="5.28515625" customWidth="1"/>
    <col min="2809" max="2809" width="8.7109375" customWidth="1"/>
    <col min="2810" max="2810" width="5" customWidth="1"/>
    <col min="2811" max="2811" width="10.42578125" customWidth="1"/>
    <col min="2812" max="2812" width="10.85546875" customWidth="1"/>
    <col min="2813" max="2813" width="6.28515625" customWidth="1"/>
    <col min="2814" max="2814" width="7.7109375" customWidth="1"/>
    <col min="2815" max="2815" width="7.42578125" customWidth="1"/>
    <col min="2816" max="2816" width="6.28515625" customWidth="1"/>
    <col min="2817" max="2817" width="6.42578125" customWidth="1"/>
    <col min="2818" max="2818" width="9.42578125" customWidth="1"/>
    <col min="2819" max="2819" width="6.85546875" customWidth="1"/>
    <col min="2820" max="2820" width="7.7109375" customWidth="1"/>
    <col min="2821" max="2821" width="6.5703125" customWidth="1"/>
    <col min="2822" max="2822" width="6.28515625" customWidth="1"/>
    <col min="2823" max="2823" width="8.28515625" customWidth="1"/>
    <col min="2824" max="2825" width="6.5703125" customWidth="1"/>
    <col min="2826" max="2826" width="8" customWidth="1"/>
    <col min="2827" max="2827" width="7.140625" customWidth="1"/>
    <col min="2828" max="2828" width="7" customWidth="1"/>
    <col min="2829" max="2829" width="7.28515625" customWidth="1"/>
    <col min="2830" max="2830" width="5.85546875" customWidth="1"/>
    <col min="2831" max="2831" width="5.7109375" customWidth="1"/>
    <col min="2832" max="2832" width="7.28515625" customWidth="1"/>
    <col min="2833" max="2833" width="6.42578125" customWidth="1"/>
    <col min="2834" max="2834" width="5.28515625" customWidth="1"/>
    <col min="2835" max="2836" width="5.85546875" customWidth="1"/>
    <col min="2837" max="2837" width="7.7109375" customWidth="1"/>
    <col min="2838" max="2838" width="6" customWidth="1"/>
    <col min="2839" max="2839" width="6.5703125" customWidth="1"/>
    <col min="2840" max="2840" width="5.85546875" customWidth="1"/>
    <col min="2841" max="2841" width="7.140625" customWidth="1"/>
    <col min="2842" max="2842" width="7.42578125" customWidth="1"/>
    <col min="2843" max="2844" width="5.85546875" customWidth="1"/>
    <col min="3048" max="3048" width="25.5703125" customWidth="1"/>
    <col min="3049" max="3049" width="12.42578125" customWidth="1"/>
    <col min="3050" max="3050" width="4.140625" customWidth="1"/>
    <col min="3051" max="3051" width="4.5703125" customWidth="1"/>
    <col min="3052" max="3052" width="19.85546875" customWidth="1"/>
    <col min="3053" max="3053" width="12.85546875" customWidth="1"/>
    <col min="3054" max="3054" width="5.7109375" customWidth="1"/>
    <col min="3055" max="3055" width="3.5703125" customWidth="1"/>
    <col min="3056" max="3056" width="10" customWidth="1"/>
    <col min="3057" max="3057" width="8" customWidth="1"/>
    <col min="3058" max="3058" width="29.28515625" customWidth="1"/>
    <col min="3059" max="3059" width="9.7109375" customWidth="1"/>
    <col min="3060" max="3060" width="4.7109375" customWidth="1"/>
    <col min="3061" max="3062" width="5" customWidth="1"/>
    <col min="3063" max="3063" width="9.85546875" customWidth="1"/>
    <col min="3064" max="3064" width="5.28515625" customWidth="1"/>
    <col min="3065" max="3065" width="8.7109375" customWidth="1"/>
    <col min="3066" max="3066" width="5" customWidth="1"/>
    <col min="3067" max="3067" width="10.42578125" customWidth="1"/>
    <col min="3068" max="3068" width="10.85546875" customWidth="1"/>
    <col min="3069" max="3069" width="6.28515625" customWidth="1"/>
    <col min="3070" max="3070" width="7.7109375" customWidth="1"/>
    <col min="3071" max="3071" width="7.42578125" customWidth="1"/>
    <col min="3072" max="3072" width="6.28515625" customWidth="1"/>
    <col min="3073" max="3073" width="6.42578125" customWidth="1"/>
    <col min="3074" max="3074" width="9.42578125" customWidth="1"/>
    <col min="3075" max="3075" width="6.85546875" customWidth="1"/>
    <col min="3076" max="3076" width="7.7109375" customWidth="1"/>
    <col min="3077" max="3077" width="6.5703125" customWidth="1"/>
    <col min="3078" max="3078" width="6.28515625" customWidth="1"/>
    <col min="3079" max="3079" width="8.28515625" customWidth="1"/>
    <col min="3080" max="3081" width="6.5703125" customWidth="1"/>
    <col min="3082" max="3082" width="8" customWidth="1"/>
    <col min="3083" max="3083" width="7.140625" customWidth="1"/>
    <col min="3084" max="3084" width="7" customWidth="1"/>
    <col min="3085" max="3085" width="7.28515625" customWidth="1"/>
    <col min="3086" max="3086" width="5.85546875" customWidth="1"/>
    <col min="3087" max="3087" width="5.7109375" customWidth="1"/>
    <col min="3088" max="3088" width="7.28515625" customWidth="1"/>
    <col min="3089" max="3089" width="6.42578125" customWidth="1"/>
    <col min="3090" max="3090" width="5.28515625" customWidth="1"/>
    <col min="3091" max="3092" width="5.85546875" customWidth="1"/>
    <col min="3093" max="3093" width="7.7109375" customWidth="1"/>
    <col min="3094" max="3094" width="6" customWidth="1"/>
    <col min="3095" max="3095" width="6.5703125" customWidth="1"/>
    <col min="3096" max="3096" width="5.85546875" customWidth="1"/>
    <col min="3097" max="3097" width="7.140625" customWidth="1"/>
    <col min="3098" max="3098" width="7.42578125" customWidth="1"/>
    <col min="3099" max="3100" width="5.85546875" customWidth="1"/>
    <col min="3304" max="3304" width="25.5703125" customWidth="1"/>
    <col min="3305" max="3305" width="12.42578125" customWidth="1"/>
    <col min="3306" max="3306" width="4.140625" customWidth="1"/>
    <col min="3307" max="3307" width="4.5703125" customWidth="1"/>
    <col min="3308" max="3308" width="19.85546875" customWidth="1"/>
    <col min="3309" max="3309" width="12.85546875" customWidth="1"/>
    <col min="3310" max="3310" width="5.7109375" customWidth="1"/>
    <col min="3311" max="3311" width="3.5703125" customWidth="1"/>
    <col min="3312" max="3312" width="10" customWidth="1"/>
    <col min="3313" max="3313" width="8" customWidth="1"/>
    <col min="3314" max="3314" width="29.28515625" customWidth="1"/>
    <col min="3315" max="3315" width="9.7109375" customWidth="1"/>
    <col min="3316" max="3316" width="4.7109375" customWidth="1"/>
    <col min="3317" max="3318" width="5" customWidth="1"/>
    <col min="3319" max="3319" width="9.85546875" customWidth="1"/>
    <col min="3320" max="3320" width="5.28515625" customWidth="1"/>
    <col min="3321" max="3321" width="8.7109375" customWidth="1"/>
    <col min="3322" max="3322" width="5" customWidth="1"/>
    <col min="3323" max="3323" width="10.42578125" customWidth="1"/>
    <col min="3324" max="3324" width="10.85546875" customWidth="1"/>
    <col min="3325" max="3325" width="6.28515625" customWidth="1"/>
    <col min="3326" max="3326" width="7.7109375" customWidth="1"/>
    <col min="3327" max="3327" width="7.42578125" customWidth="1"/>
    <col min="3328" max="3328" width="6.28515625" customWidth="1"/>
    <col min="3329" max="3329" width="6.42578125" customWidth="1"/>
    <col min="3330" max="3330" width="9.42578125" customWidth="1"/>
    <col min="3331" max="3331" width="6.85546875" customWidth="1"/>
    <col min="3332" max="3332" width="7.7109375" customWidth="1"/>
    <col min="3333" max="3333" width="6.5703125" customWidth="1"/>
    <col min="3334" max="3334" width="6.28515625" customWidth="1"/>
    <col min="3335" max="3335" width="8.28515625" customWidth="1"/>
    <col min="3336" max="3337" width="6.5703125" customWidth="1"/>
    <col min="3338" max="3338" width="8" customWidth="1"/>
    <col min="3339" max="3339" width="7.140625" customWidth="1"/>
    <col min="3340" max="3340" width="7" customWidth="1"/>
    <col min="3341" max="3341" width="7.28515625" customWidth="1"/>
    <col min="3342" max="3342" width="5.85546875" customWidth="1"/>
    <col min="3343" max="3343" width="5.7109375" customWidth="1"/>
    <col min="3344" max="3344" width="7.28515625" customWidth="1"/>
    <col min="3345" max="3345" width="6.42578125" customWidth="1"/>
    <col min="3346" max="3346" width="5.28515625" customWidth="1"/>
    <col min="3347" max="3348" width="5.85546875" customWidth="1"/>
    <col min="3349" max="3349" width="7.7109375" customWidth="1"/>
    <col min="3350" max="3350" width="6" customWidth="1"/>
    <col min="3351" max="3351" width="6.5703125" customWidth="1"/>
    <col min="3352" max="3352" width="5.85546875" customWidth="1"/>
    <col min="3353" max="3353" width="7.140625" customWidth="1"/>
    <col min="3354" max="3354" width="7.42578125" customWidth="1"/>
    <col min="3355" max="3356" width="5.85546875" customWidth="1"/>
    <col min="3560" max="3560" width="25.5703125" customWidth="1"/>
    <col min="3561" max="3561" width="12.42578125" customWidth="1"/>
    <col min="3562" max="3562" width="4.140625" customWidth="1"/>
    <col min="3563" max="3563" width="4.5703125" customWidth="1"/>
    <col min="3564" max="3564" width="19.85546875" customWidth="1"/>
    <col min="3565" max="3565" width="12.85546875" customWidth="1"/>
    <col min="3566" max="3566" width="5.7109375" customWidth="1"/>
    <col min="3567" max="3567" width="3.5703125" customWidth="1"/>
    <col min="3568" max="3568" width="10" customWidth="1"/>
    <col min="3569" max="3569" width="8" customWidth="1"/>
    <col min="3570" max="3570" width="29.28515625" customWidth="1"/>
    <col min="3571" max="3571" width="9.7109375" customWidth="1"/>
    <col min="3572" max="3572" width="4.7109375" customWidth="1"/>
    <col min="3573" max="3574" width="5" customWidth="1"/>
    <col min="3575" max="3575" width="9.85546875" customWidth="1"/>
    <col min="3576" max="3576" width="5.28515625" customWidth="1"/>
    <col min="3577" max="3577" width="8.7109375" customWidth="1"/>
    <col min="3578" max="3578" width="5" customWidth="1"/>
    <col min="3579" max="3579" width="10.42578125" customWidth="1"/>
    <col min="3580" max="3580" width="10.85546875" customWidth="1"/>
    <col min="3581" max="3581" width="6.28515625" customWidth="1"/>
    <col min="3582" max="3582" width="7.7109375" customWidth="1"/>
    <col min="3583" max="3583" width="7.42578125" customWidth="1"/>
    <col min="3584" max="3584" width="6.28515625" customWidth="1"/>
    <col min="3585" max="3585" width="6.42578125" customWidth="1"/>
    <col min="3586" max="3586" width="9.42578125" customWidth="1"/>
    <col min="3587" max="3587" width="6.85546875" customWidth="1"/>
    <col min="3588" max="3588" width="7.7109375" customWidth="1"/>
    <col min="3589" max="3589" width="6.5703125" customWidth="1"/>
    <col min="3590" max="3590" width="6.28515625" customWidth="1"/>
    <col min="3591" max="3591" width="8.28515625" customWidth="1"/>
    <col min="3592" max="3593" width="6.5703125" customWidth="1"/>
    <col min="3594" max="3594" width="8" customWidth="1"/>
    <col min="3595" max="3595" width="7.140625" customWidth="1"/>
    <col min="3596" max="3596" width="7" customWidth="1"/>
    <col min="3597" max="3597" width="7.28515625" customWidth="1"/>
    <col min="3598" max="3598" width="5.85546875" customWidth="1"/>
    <col min="3599" max="3599" width="5.7109375" customWidth="1"/>
    <col min="3600" max="3600" width="7.28515625" customWidth="1"/>
    <col min="3601" max="3601" width="6.42578125" customWidth="1"/>
    <col min="3602" max="3602" width="5.28515625" customWidth="1"/>
    <col min="3603" max="3604" width="5.85546875" customWidth="1"/>
    <col min="3605" max="3605" width="7.7109375" customWidth="1"/>
    <col min="3606" max="3606" width="6" customWidth="1"/>
    <col min="3607" max="3607" width="6.5703125" customWidth="1"/>
    <col min="3608" max="3608" width="5.85546875" customWidth="1"/>
    <col min="3609" max="3609" width="7.140625" customWidth="1"/>
    <col min="3610" max="3610" width="7.42578125" customWidth="1"/>
    <col min="3611" max="3612" width="5.85546875" customWidth="1"/>
    <col min="3816" max="3816" width="25.5703125" customWidth="1"/>
    <col min="3817" max="3817" width="12.42578125" customWidth="1"/>
    <col min="3818" max="3818" width="4.140625" customWidth="1"/>
    <col min="3819" max="3819" width="4.5703125" customWidth="1"/>
    <col min="3820" max="3820" width="19.85546875" customWidth="1"/>
    <col min="3821" max="3821" width="12.85546875" customWidth="1"/>
    <col min="3822" max="3822" width="5.7109375" customWidth="1"/>
    <col min="3823" max="3823" width="3.5703125" customWidth="1"/>
    <col min="3824" max="3824" width="10" customWidth="1"/>
    <col min="3825" max="3825" width="8" customWidth="1"/>
    <col min="3826" max="3826" width="29.28515625" customWidth="1"/>
    <col min="3827" max="3827" width="9.7109375" customWidth="1"/>
    <col min="3828" max="3828" width="4.7109375" customWidth="1"/>
    <col min="3829" max="3830" width="5" customWidth="1"/>
    <col min="3831" max="3831" width="9.85546875" customWidth="1"/>
    <col min="3832" max="3832" width="5.28515625" customWidth="1"/>
    <col min="3833" max="3833" width="8.7109375" customWidth="1"/>
    <col min="3834" max="3834" width="5" customWidth="1"/>
    <col min="3835" max="3835" width="10.42578125" customWidth="1"/>
    <col min="3836" max="3836" width="10.85546875" customWidth="1"/>
    <col min="3837" max="3837" width="6.28515625" customWidth="1"/>
    <col min="3838" max="3838" width="7.7109375" customWidth="1"/>
    <col min="3839" max="3839" width="7.42578125" customWidth="1"/>
    <col min="3840" max="3840" width="6.28515625" customWidth="1"/>
    <col min="3841" max="3841" width="6.42578125" customWidth="1"/>
    <col min="3842" max="3842" width="9.42578125" customWidth="1"/>
    <col min="3843" max="3843" width="6.85546875" customWidth="1"/>
    <col min="3844" max="3844" width="7.7109375" customWidth="1"/>
    <col min="3845" max="3845" width="6.5703125" customWidth="1"/>
    <col min="3846" max="3846" width="6.28515625" customWidth="1"/>
    <col min="3847" max="3847" width="8.28515625" customWidth="1"/>
    <col min="3848" max="3849" width="6.5703125" customWidth="1"/>
    <col min="3850" max="3850" width="8" customWidth="1"/>
    <col min="3851" max="3851" width="7.140625" customWidth="1"/>
    <col min="3852" max="3852" width="7" customWidth="1"/>
    <col min="3853" max="3853" width="7.28515625" customWidth="1"/>
    <col min="3854" max="3854" width="5.85546875" customWidth="1"/>
    <col min="3855" max="3855" width="5.7109375" customWidth="1"/>
    <col min="3856" max="3856" width="7.28515625" customWidth="1"/>
    <col min="3857" max="3857" width="6.42578125" customWidth="1"/>
    <col min="3858" max="3858" width="5.28515625" customWidth="1"/>
    <col min="3859" max="3860" width="5.85546875" customWidth="1"/>
    <col min="3861" max="3861" width="7.7109375" customWidth="1"/>
    <col min="3862" max="3862" width="6" customWidth="1"/>
    <col min="3863" max="3863" width="6.5703125" customWidth="1"/>
    <col min="3864" max="3864" width="5.85546875" customWidth="1"/>
    <col min="3865" max="3865" width="7.140625" customWidth="1"/>
    <col min="3866" max="3866" width="7.42578125" customWidth="1"/>
    <col min="3867" max="3868" width="5.85546875" customWidth="1"/>
    <col min="4072" max="4072" width="25.5703125" customWidth="1"/>
    <col min="4073" max="4073" width="12.42578125" customWidth="1"/>
    <col min="4074" max="4074" width="4.140625" customWidth="1"/>
    <col min="4075" max="4075" width="4.5703125" customWidth="1"/>
    <col min="4076" max="4076" width="19.85546875" customWidth="1"/>
    <col min="4077" max="4077" width="12.85546875" customWidth="1"/>
    <col min="4078" max="4078" width="5.7109375" customWidth="1"/>
    <col min="4079" max="4079" width="3.5703125" customWidth="1"/>
    <col min="4080" max="4080" width="10" customWidth="1"/>
    <col min="4081" max="4081" width="8" customWidth="1"/>
    <col min="4082" max="4082" width="29.28515625" customWidth="1"/>
    <col min="4083" max="4083" width="9.7109375" customWidth="1"/>
    <col min="4084" max="4084" width="4.7109375" customWidth="1"/>
    <col min="4085" max="4086" width="5" customWidth="1"/>
    <col min="4087" max="4087" width="9.85546875" customWidth="1"/>
    <col min="4088" max="4088" width="5.28515625" customWidth="1"/>
    <col min="4089" max="4089" width="8.7109375" customWidth="1"/>
    <col min="4090" max="4090" width="5" customWidth="1"/>
    <col min="4091" max="4091" width="10.42578125" customWidth="1"/>
    <col min="4092" max="4092" width="10.85546875" customWidth="1"/>
    <col min="4093" max="4093" width="6.28515625" customWidth="1"/>
    <col min="4094" max="4094" width="7.7109375" customWidth="1"/>
    <col min="4095" max="4095" width="7.42578125" customWidth="1"/>
    <col min="4096" max="4096" width="6.28515625" customWidth="1"/>
    <col min="4097" max="4097" width="6.42578125" customWidth="1"/>
    <col min="4098" max="4098" width="9.42578125" customWidth="1"/>
    <col min="4099" max="4099" width="6.85546875" customWidth="1"/>
    <col min="4100" max="4100" width="7.7109375" customWidth="1"/>
    <col min="4101" max="4101" width="6.5703125" customWidth="1"/>
    <col min="4102" max="4102" width="6.28515625" customWidth="1"/>
    <col min="4103" max="4103" width="8.28515625" customWidth="1"/>
    <col min="4104" max="4105" width="6.5703125" customWidth="1"/>
    <col min="4106" max="4106" width="8" customWidth="1"/>
    <col min="4107" max="4107" width="7.140625" customWidth="1"/>
    <col min="4108" max="4108" width="7" customWidth="1"/>
    <col min="4109" max="4109" width="7.28515625" customWidth="1"/>
    <col min="4110" max="4110" width="5.85546875" customWidth="1"/>
    <col min="4111" max="4111" width="5.7109375" customWidth="1"/>
    <col min="4112" max="4112" width="7.28515625" customWidth="1"/>
    <col min="4113" max="4113" width="6.42578125" customWidth="1"/>
    <col min="4114" max="4114" width="5.28515625" customWidth="1"/>
    <col min="4115" max="4116" width="5.85546875" customWidth="1"/>
    <col min="4117" max="4117" width="7.7109375" customWidth="1"/>
    <col min="4118" max="4118" width="6" customWidth="1"/>
    <col min="4119" max="4119" width="6.5703125" customWidth="1"/>
    <col min="4120" max="4120" width="5.85546875" customWidth="1"/>
    <col min="4121" max="4121" width="7.140625" customWidth="1"/>
    <col min="4122" max="4122" width="7.42578125" customWidth="1"/>
    <col min="4123" max="4124" width="5.85546875" customWidth="1"/>
    <col min="4328" max="4328" width="25.5703125" customWidth="1"/>
    <col min="4329" max="4329" width="12.42578125" customWidth="1"/>
    <col min="4330" max="4330" width="4.140625" customWidth="1"/>
    <col min="4331" max="4331" width="4.5703125" customWidth="1"/>
    <col min="4332" max="4332" width="19.85546875" customWidth="1"/>
    <col min="4333" max="4333" width="12.85546875" customWidth="1"/>
    <col min="4334" max="4334" width="5.7109375" customWidth="1"/>
    <col min="4335" max="4335" width="3.5703125" customWidth="1"/>
    <col min="4336" max="4336" width="10" customWidth="1"/>
    <col min="4337" max="4337" width="8" customWidth="1"/>
    <col min="4338" max="4338" width="29.28515625" customWidth="1"/>
    <col min="4339" max="4339" width="9.7109375" customWidth="1"/>
    <col min="4340" max="4340" width="4.7109375" customWidth="1"/>
    <col min="4341" max="4342" width="5" customWidth="1"/>
    <col min="4343" max="4343" width="9.85546875" customWidth="1"/>
    <col min="4344" max="4344" width="5.28515625" customWidth="1"/>
    <col min="4345" max="4345" width="8.7109375" customWidth="1"/>
    <col min="4346" max="4346" width="5" customWidth="1"/>
    <col min="4347" max="4347" width="10.42578125" customWidth="1"/>
    <col min="4348" max="4348" width="10.85546875" customWidth="1"/>
    <col min="4349" max="4349" width="6.28515625" customWidth="1"/>
    <col min="4350" max="4350" width="7.7109375" customWidth="1"/>
    <col min="4351" max="4351" width="7.42578125" customWidth="1"/>
    <col min="4352" max="4352" width="6.28515625" customWidth="1"/>
    <col min="4353" max="4353" width="6.42578125" customWidth="1"/>
    <col min="4354" max="4354" width="9.42578125" customWidth="1"/>
    <col min="4355" max="4355" width="6.85546875" customWidth="1"/>
    <col min="4356" max="4356" width="7.7109375" customWidth="1"/>
    <col min="4357" max="4357" width="6.5703125" customWidth="1"/>
    <col min="4358" max="4358" width="6.28515625" customWidth="1"/>
    <col min="4359" max="4359" width="8.28515625" customWidth="1"/>
    <col min="4360" max="4361" width="6.5703125" customWidth="1"/>
    <col min="4362" max="4362" width="8" customWidth="1"/>
    <col min="4363" max="4363" width="7.140625" customWidth="1"/>
    <col min="4364" max="4364" width="7" customWidth="1"/>
    <col min="4365" max="4365" width="7.28515625" customWidth="1"/>
    <col min="4366" max="4366" width="5.85546875" customWidth="1"/>
    <col min="4367" max="4367" width="5.7109375" customWidth="1"/>
    <col min="4368" max="4368" width="7.28515625" customWidth="1"/>
    <col min="4369" max="4369" width="6.42578125" customWidth="1"/>
    <col min="4370" max="4370" width="5.28515625" customWidth="1"/>
    <col min="4371" max="4372" width="5.85546875" customWidth="1"/>
    <col min="4373" max="4373" width="7.7109375" customWidth="1"/>
    <col min="4374" max="4374" width="6" customWidth="1"/>
    <col min="4375" max="4375" width="6.5703125" customWidth="1"/>
    <col min="4376" max="4376" width="5.85546875" customWidth="1"/>
    <col min="4377" max="4377" width="7.140625" customWidth="1"/>
    <col min="4378" max="4378" width="7.42578125" customWidth="1"/>
    <col min="4379" max="4380" width="5.85546875" customWidth="1"/>
    <col min="4584" max="4584" width="25.5703125" customWidth="1"/>
    <col min="4585" max="4585" width="12.42578125" customWidth="1"/>
    <col min="4586" max="4586" width="4.140625" customWidth="1"/>
    <col min="4587" max="4587" width="4.5703125" customWidth="1"/>
    <col min="4588" max="4588" width="19.85546875" customWidth="1"/>
    <col min="4589" max="4589" width="12.85546875" customWidth="1"/>
    <col min="4590" max="4590" width="5.7109375" customWidth="1"/>
    <col min="4591" max="4591" width="3.5703125" customWidth="1"/>
    <col min="4592" max="4592" width="10" customWidth="1"/>
    <col min="4593" max="4593" width="8" customWidth="1"/>
    <col min="4594" max="4594" width="29.28515625" customWidth="1"/>
    <col min="4595" max="4595" width="9.7109375" customWidth="1"/>
    <col min="4596" max="4596" width="4.7109375" customWidth="1"/>
    <col min="4597" max="4598" width="5" customWidth="1"/>
    <col min="4599" max="4599" width="9.85546875" customWidth="1"/>
    <col min="4600" max="4600" width="5.28515625" customWidth="1"/>
    <col min="4601" max="4601" width="8.7109375" customWidth="1"/>
    <col min="4602" max="4602" width="5" customWidth="1"/>
    <col min="4603" max="4603" width="10.42578125" customWidth="1"/>
    <col min="4604" max="4604" width="10.85546875" customWidth="1"/>
    <col min="4605" max="4605" width="6.28515625" customWidth="1"/>
    <col min="4606" max="4606" width="7.7109375" customWidth="1"/>
    <col min="4607" max="4607" width="7.42578125" customWidth="1"/>
    <col min="4608" max="4608" width="6.28515625" customWidth="1"/>
    <col min="4609" max="4609" width="6.42578125" customWidth="1"/>
    <col min="4610" max="4610" width="9.42578125" customWidth="1"/>
    <col min="4611" max="4611" width="6.85546875" customWidth="1"/>
    <col min="4612" max="4612" width="7.7109375" customWidth="1"/>
    <col min="4613" max="4613" width="6.5703125" customWidth="1"/>
    <col min="4614" max="4614" width="6.28515625" customWidth="1"/>
    <col min="4615" max="4615" width="8.28515625" customWidth="1"/>
    <col min="4616" max="4617" width="6.5703125" customWidth="1"/>
    <col min="4618" max="4618" width="8" customWidth="1"/>
    <col min="4619" max="4619" width="7.140625" customWidth="1"/>
    <col min="4620" max="4620" width="7" customWidth="1"/>
    <col min="4621" max="4621" width="7.28515625" customWidth="1"/>
    <col min="4622" max="4622" width="5.85546875" customWidth="1"/>
    <col min="4623" max="4623" width="5.7109375" customWidth="1"/>
    <col min="4624" max="4624" width="7.28515625" customWidth="1"/>
    <col min="4625" max="4625" width="6.42578125" customWidth="1"/>
    <col min="4626" max="4626" width="5.28515625" customWidth="1"/>
    <col min="4627" max="4628" width="5.85546875" customWidth="1"/>
    <col min="4629" max="4629" width="7.7109375" customWidth="1"/>
    <col min="4630" max="4630" width="6" customWidth="1"/>
    <col min="4631" max="4631" width="6.5703125" customWidth="1"/>
    <col min="4632" max="4632" width="5.85546875" customWidth="1"/>
    <col min="4633" max="4633" width="7.140625" customWidth="1"/>
    <col min="4634" max="4634" width="7.42578125" customWidth="1"/>
    <col min="4635" max="4636" width="5.85546875" customWidth="1"/>
    <col min="4840" max="4840" width="25.5703125" customWidth="1"/>
    <col min="4841" max="4841" width="12.42578125" customWidth="1"/>
    <col min="4842" max="4842" width="4.140625" customWidth="1"/>
    <col min="4843" max="4843" width="4.5703125" customWidth="1"/>
    <col min="4844" max="4844" width="19.85546875" customWidth="1"/>
    <col min="4845" max="4845" width="12.85546875" customWidth="1"/>
    <col min="4846" max="4846" width="5.7109375" customWidth="1"/>
    <col min="4847" max="4847" width="3.5703125" customWidth="1"/>
    <col min="4848" max="4848" width="10" customWidth="1"/>
    <col min="4849" max="4849" width="8" customWidth="1"/>
    <col min="4850" max="4850" width="29.28515625" customWidth="1"/>
    <col min="4851" max="4851" width="9.7109375" customWidth="1"/>
    <col min="4852" max="4852" width="4.7109375" customWidth="1"/>
    <col min="4853" max="4854" width="5" customWidth="1"/>
    <col min="4855" max="4855" width="9.85546875" customWidth="1"/>
    <col min="4856" max="4856" width="5.28515625" customWidth="1"/>
    <col min="4857" max="4857" width="8.7109375" customWidth="1"/>
    <col min="4858" max="4858" width="5" customWidth="1"/>
    <col min="4859" max="4859" width="10.42578125" customWidth="1"/>
    <col min="4860" max="4860" width="10.85546875" customWidth="1"/>
    <col min="4861" max="4861" width="6.28515625" customWidth="1"/>
    <col min="4862" max="4862" width="7.7109375" customWidth="1"/>
    <col min="4863" max="4863" width="7.42578125" customWidth="1"/>
    <col min="4864" max="4864" width="6.28515625" customWidth="1"/>
    <col min="4865" max="4865" width="6.42578125" customWidth="1"/>
    <col min="4866" max="4866" width="9.42578125" customWidth="1"/>
    <col min="4867" max="4867" width="6.85546875" customWidth="1"/>
    <col min="4868" max="4868" width="7.7109375" customWidth="1"/>
    <col min="4869" max="4869" width="6.5703125" customWidth="1"/>
    <col min="4870" max="4870" width="6.28515625" customWidth="1"/>
    <col min="4871" max="4871" width="8.28515625" customWidth="1"/>
    <col min="4872" max="4873" width="6.5703125" customWidth="1"/>
    <col min="4874" max="4874" width="8" customWidth="1"/>
    <col min="4875" max="4875" width="7.140625" customWidth="1"/>
    <col min="4876" max="4876" width="7" customWidth="1"/>
    <col min="4877" max="4877" width="7.28515625" customWidth="1"/>
    <col min="4878" max="4878" width="5.85546875" customWidth="1"/>
    <col min="4879" max="4879" width="5.7109375" customWidth="1"/>
    <col min="4880" max="4880" width="7.28515625" customWidth="1"/>
    <col min="4881" max="4881" width="6.42578125" customWidth="1"/>
    <col min="4882" max="4882" width="5.28515625" customWidth="1"/>
    <col min="4883" max="4884" width="5.85546875" customWidth="1"/>
    <col min="4885" max="4885" width="7.7109375" customWidth="1"/>
    <col min="4886" max="4886" width="6" customWidth="1"/>
    <col min="4887" max="4887" width="6.5703125" customWidth="1"/>
    <col min="4888" max="4888" width="5.85546875" customWidth="1"/>
    <col min="4889" max="4889" width="7.140625" customWidth="1"/>
    <col min="4890" max="4890" width="7.42578125" customWidth="1"/>
    <col min="4891" max="4892" width="5.85546875" customWidth="1"/>
    <col min="5096" max="5096" width="25.5703125" customWidth="1"/>
    <col min="5097" max="5097" width="12.42578125" customWidth="1"/>
    <col min="5098" max="5098" width="4.140625" customWidth="1"/>
    <col min="5099" max="5099" width="4.5703125" customWidth="1"/>
    <col min="5100" max="5100" width="19.85546875" customWidth="1"/>
    <col min="5101" max="5101" width="12.85546875" customWidth="1"/>
    <col min="5102" max="5102" width="5.7109375" customWidth="1"/>
    <col min="5103" max="5103" width="3.5703125" customWidth="1"/>
    <col min="5104" max="5104" width="10" customWidth="1"/>
    <col min="5105" max="5105" width="8" customWidth="1"/>
    <col min="5106" max="5106" width="29.28515625" customWidth="1"/>
    <col min="5107" max="5107" width="9.7109375" customWidth="1"/>
    <col min="5108" max="5108" width="4.7109375" customWidth="1"/>
    <col min="5109" max="5110" width="5" customWidth="1"/>
    <col min="5111" max="5111" width="9.85546875" customWidth="1"/>
    <col min="5112" max="5112" width="5.28515625" customWidth="1"/>
    <col min="5113" max="5113" width="8.7109375" customWidth="1"/>
    <col min="5114" max="5114" width="5" customWidth="1"/>
    <col min="5115" max="5115" width="10.42578125" customWidth="1"/>
    <col min="5116" max="5116" width="10.85546875" customWidth="1"/>
    <col min="5117" max="5117" width="6.28515625" customWidth="1"/>
    <col min="5118" max="5118" width="7.7109375" customWidth="1"/>
    <col min="5119" max="5119" width="7.42578125" customWidth="1"/>
    <col min="5120" max="5120" width="6.28515625" customWidth="1"/>
    <col min="5121" max="5121" width="6.42578125" customWidth="1"/>
    <col min="5122" max="5122" width="9.42578125" customWidth="1"/>
    <col min="5123" max="5123" width="6.85546875" customWidth="1"/>
    <col min="5124" max="5124" width="7.7109375" customWidth="1"/>
    <col min="5125" max="5125" width="6.5703125" customWidth="1"/>
    <col min="5126" max="5126" width="6.28515625" customWidth="1"/>
    <col min="5127" max="5127" width="8.28515625" customWidth="1"/>
    <col min="5128" max="5129" width="6.5703125" customWidth="1"/>
    <col min="5130" max="5130" width="8" customWidth="1"/>
    <col min="5131" max="5131" width="7.140625" customWidth="1"/>
    <col min="5132" max="5132" width="7" customWidth="1"/>
    <col min="5133" max="5133" width="7.28515625" customWidth="1"/>
    <col min="5134" max="5134" width="5.85546875" customWidth="1"/>
    <col min="5135" max="5135" width="5.7109375" customWidth="1"/>
    <col min="5136" max="5136" width="7.28515625" customWidth="1"/>
    <col min="5137" max="5137" width="6.42578125" customWidth="1"/>
    <col min="5138" max="5138" width="5.28515625" customWidth="1"/>
    <col min="5139" max="5140" width="5.85546875" customWidth="1"/>
    <col min="5141" max="5141" width="7.7109375" customWidth="1"/>
    <col min="5142" max="5142" width="6" customWidth="1"/>
    <col min="5143" max="5143" width="6.5703125" customWidth="1"/>
    <col min="5144" max="5144" width="5.85546875" customWidth="1"/>
    <col min="5145" max="5145" width="7.140625" customWidth="1"/>
    <col min="5146" max="5146" width="7.42578125" customWidth="1"/>
    <col min="5147" max="5148" width="5.85546875" customWidth="1"/>
    <col min="5352" max="5352" width="25.5703125" customWidth="1"/>
    <col min="5353" max="5353" width="12.42578125" customWidth="1"/>
    <col min="5354" max="5354" width="4.140625" customWidth="1"/>
    <col min="5355" max="5355" width="4.5703125" customWidth="1"/>
    <col min="5356" max="5356" width="19.85546875" customWidth="1"/>
    <col min="5357" max="5357" width="12.85546875" customWidth="1"/>
    <col min="5358" max="5358" width="5.7109375" customWidth="1"/>
    <col min="5359" max="5359" width="3.5703125" customWidth="1"/>
    <col min="5360" max="5360" width="10" customWidth="1"/>
    <col min="5361" max="5361" width="8" customWidth="1"/>
    <col min="5362" max="5362" width="29.28515625" customWidth="1"/>
    <col min="5363" max="5363" width="9.7109375" customWidth="1"/>
    <col min="5364" max="5364" width="4.7109375" customWidth="1"/>
    <col min="5365" max="5366" width="5" customWidth="1"/>
    <col min="5367" max="5367" width="9.85546875" customWidth="1"/>
    <col min="5368" max="5368" width="5.28515625" customWidth="1"/>
    <col min="5369" max="5369" width="8.7109375" customWidth="1"/>
    <col min="5370" max="5370" width="5" customWidth="1"/>
    <col min="5371" max="5371" width="10.42578125" customWidth="1"/>
    <col min="5372" max="5372" width="10.85546875" customWidth="1"/>
    <col min="5373" max="5373" width="6.28515625" customWidth="1"/>
    <col min="5374" max="5374" width="7.7109375" customWidth="1"/>
    <col min="5375" max="5375" width="7.42578125" customWidth="1"/>
    <col min="5376" max="5376" width="6.28515625" customWidth="1"/>
    <col min="5377" max="5377" width="6.42578125" customWidth="1"/>
    <col min="5378" max="5378" width="9.42578125" customWidth="1"/>
    <col min="5379" max="5379" width="6.85546875" customWidth="1"/>
    <col min="5380" max="5380" width="7.7109375" customWidth="1"/>
    <col min="5381" max="5381" width="6.5703125" customWidth="1"/>
    <col min="5382" max="5382" width="6.28515625" customWidth="1"/>
    <col min="5383" max="5383" width="8.28515625" customWidth="1"/>
    <col min="5384" max="5385" width="6.5703125" customWidth="1"/>
    <col min="5386" max="5386" width="8" customWidth="1"/>
    <col min="5387" max="5387" width="7.140625" customWidth="1"/>
    <col min="5388" max="5388" width="7" customWidth="1"/>
    <col min="5389" max="5389" width="7.28515625" customWidth="1"/>
    <col min="5390" max="5390" width="5.85546875" customWidth="1"/>
    <col min="5391" max="5391" width="5.7109375" customWidth="1"/>
    <col min="5392" max="5392" width="7.28515625" customWidth="1"/>
    <col min="5393" max="5393" width="6.42578125" customWidth="1"/>
    <col min="5394" max="5394" width="5.28515625" customWidth="1"/>
    <col min="5395" max="5396" width="5.85546875" customWidth="1"/>
    <col min="5397" max="5397" width="7.7109375" customWidth="1"/>
    <col min="5398" max="5398" width="6" customWidth="1"/>
    <col min="5399" max="5399" width="6.5703125" customWidth="1"/>
    <col min="5400" max="5400" width="5.85546875" customWidth="1"/>
    <col min="5401" max="5401" width="7.140625" customWidth="1"/>
    <col min="5402" max="5402" width="7.42578125" customWidth="1"/>
    <col min="5403" max="5404" width="5.85546875" customWidth="1"/>
    <col min="5608" max="5608" width="25.5703125" customWidth="1"/>
    <col min="5609" max="5609" width="12.42578125" customWidth="1"/>
    <col min="5610" max="5610" width="4.140625" customWidth="1"/>
    <col min="5611" max="5611" width="4.5703125" customWidth="1"/>
    <col min="5612" max="5612" width="19.85546875" customWidth="1"/>
    <col min="5613" max="5613" width="12.85546875" customWidth="1"/>
    <col min="5614" max="5614" width="5.7109375" customWidth="1"/>
    <col min="5615" max="5615" width="3.5703125" customWidth="1"/>
    <col min="5616" max="5616" width="10" customWidth="1"/>
    <col min="5617" max="5617" width="8" customWidth="1"/>
    <col min="5618" max="5618" width="29.28515625" customWidth="1"/>
    <col min="5619" max="5619" width="9.7109375" customWidth="1"/>
    <col min="5620" max="5620" width="4.7109375" customWidth="1"/>
    <col min="5621" max="5622" width="5" customWidth="1"/>
    <col min="5623" max="5623" width="9.85546875" customWidth="1"/>
    <col min="5624" max="5624" width="5.28515625" customWidth="1"/>
    <col min="5625" max="5625" width="8.7109375" customWidth="1"/>
    <col min="5626" max="5626" width="5" customWidth="1"/>
    <col min="5627" max="5627" width="10.42578125" customWidth="1"/>
    <col min="5628" max="5628" width="10.85546875" customWidth="1"/>
    <col min="5629" max="5629" width="6.28515625" customWidth="1"/>
    <col min="5630" max="5630" width="7.7109375" customWidth="1"/>
    <col min="5631" max="5631" width="7.42578125" customWidth="1"/>
    <col min="5632" max="5632" width="6.28515625" customWidth="1"/>
    <col min="5633" max="5633" width="6.42578125" customWidth="1"/>
    <col min="5634" max="5634" width="9.42578125" customWidth="1"/>
    <col min="5635" max="5635" width="6.85546875" customWidth="1"/>
    <col min="5636" max="5636" width="7.7109375" customWidth="1"/>
    <col min="5637" max="5637" width="6.5703125" customWidth="1"/>
    <col min="5638" max="5638" width="6.28515625" customWidth="1"/>
    <col min="5639" max="5639" width="8.28515625" customWidth="1"/>
    <col min="5640" max="5641" width="6.5703125" customWidth="1"/>
    <col min="5642" max="5642" width="8" customWidth="1"/>
    <col min="5643" max="5643" width="7.140625" customWidth="1"/>
    <col min="5644" max="5644" width="7" customWidth="1"/>
    <col min="5645" max="5645" width="7.28515625" customWidth="1"/>
    <col min="5646" max="5646" width="5.85546875" customWidth="1"/>
    <col min="5647" max="5647" width="5.7109375" customWidth="1"/>
    <col min="5648" max="5648" width="7.28515625" customWidth="1"/>
    <col min="5649" max="5649" width="6.42578125" customWidth="1"/>
    <col min="5650" max="5650" width="5.28515625" customWidth="1"/>
    <col min="5651" max="5652" width="5.85546875" customWidth="1"/>
    <col min="5653" max="5653" width="7.7109375" customWidth="1"/>
    <col min="5654" max="5654" width="6" customWidth="1"/>
    <col min="5655" max="5655" width="6.5703125" customWidth="1"/>
    <col min="5656" max="5656" width="5.85546875" customWidth="1"/>
    <col min="5657" max="5657" width="7.140625" customWidth="1"/>
    <col min="5658" max="5658" width="7.42578125" customWidth="1"/>
    <col min="5659" max="5660" width="5.85546875" customWidth="1"/>
    <col min="5864" max="5864" width="25.5703125" customWidth="1"/>
    <col min="5865" max="5865" width="12.42578125" customWidth="1"/>
    <col min="5866" max="5866" width="4.140625" customWidth="1"/>
    <col min="5867" max="5867" width="4.5703125" customWidth="1"/>
    <col min="5868" max="5868" width="19.85546875" customWidth="1"/>
    <col min="5869" max="5869" width="12.85546875" customWidth="1"/>
    <col min="5870" max="5870" width="5.7109375" customWidth="1"/>
    <col min="5871" max="5871" width="3.5703125" customWidth="1"/>
    <col min="5872" max="5872" width="10" customWidth="1"/>
    <col min="5873" max="5873" width="8" customWidth="1"/>
    <col min="5874" max="5874" width="29.28515625" customWidth="1"/>
    <col min="5875" max="5875" width="9.7109375" customWidth="1"/>
    <col min="5876" max="5876" width="4.7109375" customWidth="1"/>
    <col min="5877" max="5878" width="5" customWidth="1"/>
    <col min="5879" max="5879" width="9.85546875" customWidth="1"/>
    <col min="5880" max="5880" width="5.28515625" customWidth="1"/>
    <col min="5881" max="5881" width="8.7109375" customWidth="1"/>
    <col min="5882" max="5882" width="5" customWidth="1"/>
    <col min="5883" max="5883" width="10.42578125" customWidth="1"/>
    <col min="5884" max="5884" width="10.85546875" customWidth="1"/>
    <col min="5885" max="5885" width="6.28515625" customWidth="1"/>
    <col min="5886" max="5886" width="7.7109375" customWidth="1"/>
    <col min="5887" max="5887" width="7.42578125" customWidth="1"/>
    <col min="5888" max="5888" width="6.28515625" customWidth="1"/>
    <col min="5889" max="5889" width="6.42578125" customWidth="1"/>
    <col min="5890" max="5890" width="9.42578125" customWidth="1"/>
    <col min="5891" max="5891" width="6.85546875" customWidth="1"/>
    <col min="5892" max="5892" width="7.7109375" customWidth="1"/>
    <col min="5893" max="5893" width="6.5703125" customWidth="1"/>
    <col min="5894" max="5894" width="6.28515625" customWidth="1"/>
    <col min="5895" max="5895" width="8.28515625" customWidth="1"/>
    <col min="5896" max="5897" width="6.5703125" customWidth="1"/>
    <col min="5898" max="5898" width="8" customWidth="1"/>
    <col min="5899" max="5899" width="7.140625" customWidth="1"/>
    <col min="5900" max="5900" width="7" customWidth="1"/>
    <col min="5901" max="5901" width="7.28515625" customWidth="1"/>
    <col min="5902" max="5902" width="5.85546875" customWidth="1"/>
    <col min="5903" max="5903" width="5.7109375" customWidth="1"/>
    <col min="5904" max="5904" width="7.28515625" customWidth="1"/>
    <col min="5905" max="5905" width="6.42578125" customWidth="1"/>
    <col min="5906" max="5906" width="5.28515625" customWidth="1"/>
    <col min="5907" max="5908" width="5.85546875" customWidth="1"/>
    <col min="5909" max="5909" width="7.7109375" customWidth="1"/>
    <col min="5910" max="5910" width="6" customWidth="1"/>
    <col min="5911" max="5911" width="6.5703125" customWidth="1"/>
    <col min="5912" max="5912" width="5.85546875" customWidth="1"/>
    <col min="5913" max="5913" width="7.140625" customWidth="1"/>
    <col min="5914" max="5914" width="7.42578125" customWidth="1"/>
    <col min="5915" max="5916" width="5.85546875" customWidth="1"/>
    <col min="6120" max="6120" width="25.5703125" customWidth="1"/>
    <col min="6121" max="6121" width="12.42578125" customWidth="1"/>
    <col min="6122" max="6122" width="4.140625" customWidth="1"/>
    <col min="6123" max="6123" width="4.5703125" customWidth="1"/>
    <col min="6124" max="6124" width="19.85546875" customWidth="1"/>
    <col min="6125" max="6125" width="12.85546875" customWidth="1"/>
    <col min="6126" max="6126" width="5.7109375" customWidth="1"/>
    <col min="6127" max="6127" width="3.5703125" customWidth="1"/>
    <col min="6128" max="6128" width="10" customWidth="1"/>
    <col min="6129" max="6129" width="8" customWidth="1"/>
    <col min="6130" max="6130" width="29.28515625" customWidth="1"/>
    <col min="6131" max="6131" width="9.7109375" customWidth="1"/>
    <col min="6132" max="6132" width="4.7109375" customWidth="1"/>
    <col min="6133" max="6134" width="5" customWidth="1"/>
    <col min="6135" max="6135" width="9.85546875" customWidth="1"/>
    <col min="6136" max="6136" width="5.28515625" customWidth="1"/>
    <col min="6137" max="6137" width="8.7109375" customWidth="1"/>
    <col min="6138" max="6138" width="5" customWidth="1"/>
    <col min="6139" max="6139" width="10.42578125" customWidth="1"/>
    <col min="6140" max="6140" width="10.85546875" customWidth="1"/>
    <col min="6141" max="6141" width="6.28515625" customWidth="1"/>
    <col min="6142" max="6142" width="7.7109375" customWidth="1"/>
    <col min="6143" max="6143" width="7.42578125" customWidth="1"/>
    <col min="6144" max="6144" width="6.28515625" customWidth="1"/>
    <col min="6145" max="6145" width="6.42578125" customWidth="1"/>
    <col min="6146" max="6146" width="9.42578125" customWidth="1"/>
    <col min="6147" max="6147" width="6.85546875" customWidth="1"/>
    <col min="6148" max="6148" width="7.7109375" customWidth="1"/>
    <col min="6149" max="6149" width="6.5703125" customWidth="1"/>
    <col min="6150" max="6150" width="6.28515625" customWidth="1"/>
    <col min="6151" max="6151" width="8.28515625" customWidth="1"/>
    <col min="6152" max="6153" width="6.5703125" customWidth="1"/>
    <col min="6154" max="6154" width="8" customWidth="1"/>
    <col min="6155" max="6155" width="7.140625" customWidth="1"/>
    <col min="6156" max="6156" width="7" customWidth="1"/>
    <col min="6157" max="6157" width="7.28515625" customWidth="1"/>
    <col min="6158" max="6158" width="5.85546875" customWidth="1"/>
    <col min="6159" max="6159" width="5.7109375" customWidth="1"/>
    <col min="6160" max="6160" width="7.28515625" customWidth="1"/>
    <col min="6161" max="6161" width="6.42578125" customWidth="1"/>
    <col min="6162" max="6162" width="5.28515625" customWidth="1"/>
    <col min="6163" max="6164" width="5.85546875" customWidth="1"/>
    <col min="6165" max="6165" width="7.7109375" customWidth="1"/>
    <col min="6166" max="6166" width="6" customWidth="1"/>
    <col min="6167" max="6167" width="6.5703125" customWidth="1"/>
    <col min="6168" max="6168" width="5.85546875" customWidth="1"/>
    <col min="6169" max="6169" width="7.140625" customWidth="1"/>
    <col min="6170" max="6170" width="7.42578125" customWidth="1"/>
    <col min="6171" max="6172" width="5.85546875" customWidth="1"/>
    <col min="6376" max="6376" width="25.5703125" customWidth="1"/>
    <col min="6377" max="6377" width="12.42578125" customWidth="1"/>
    <col min="6378" max="6378" width="4.140625" customWidth="1"/>
    <col min="6379" max="6379" width="4.5703125" customWidth="1"/>
    <col min="6380" max="6380" width="19.85546875" customWidth="1"/>
    <col min="6381" max="6381" width="12.85546875" customWidth="1"/>
    <col min="6382" max="6382" width="5.7109375" customWidth="1"/>
    <col min="6383" max="6383" width="3.5703125" customWidth="1"/>
    <col min="6384" max="6384" width="10" customWidth="1"/>
    <col min="6385" max="6385" width="8" customWidth="1"/>
    <col min="6386" max="6386" width="29.28515625" customWidth="1"/>
    <col min="6387" max="6387" width="9.7109375" customWidth="1"/>
    <col min="6388" max="6388" width="4.7109375" customWidth="1"/>
    <col min="6389" max="6390" width="5" customWidth="1"/>
    <col min="6391" max="6391" width="9.85546875" customWidth="1"/>
    <col min="6392" max="6392" width="5.28515625" customWidth="1"/>
    <col min="6393" max="6393" width="8.7109375" customWidth="1"/>
    <col min="6394" max="6394" width="5" customWidth="1"/>
    <col min="6395" max="6395" width="10.42578125" customWidth="1"/>
    <col min="6396" max="6396" width="10.85546875" customWidth="1"/>
    <col min="6397" max="6397" width="6.28515625" customWidth="1"/>
    <col min="6398" max="6398" width="7.7109375" customWidth="1"/>
    <col min="6399" max="6399" width="7.42578125" customWidth="1"/>
    <col min="6400" max="6400" width="6.28515625" customWidth="1"/>
    <col min="6401" max="6401" width="6.42578125" customWidth="1"/>
    <col min="6402" max="6402" width="9.42578125" customWidth="1"/>
    <col min="6403" max="6403" width="6.85546875" customWidth="1"/>
    <col min="6404" max="6404" width="7.7109375" customWidth="1"/>
    <col min="6405" max="6405" width="6.5703125" customWidth="1"/>
    <col min="6406" max="6406" width="6.28515625" customWidth="1"/>
    <col min="6407" max="6407" width="8.28515625" customWidth="1"/>
    <col min="6408" max="6409" width="6.5703125" customWidth="1"/>
    <col min="6410" max="6410" width="8" customWidth="1"/>
    <col min="6411" max="6411" width="7.140625" customWidth="1"/>
    <col min="6412" max="6412" width="7" customWidth="1"/>
    <col min="6413" max="6413" width="7.28515625" customWidth="1"/>
    <col min="6414" max="6414" width="5.85546875" customWidth="1"/>
    <col min="6415" max="6415" width="5.7109375" customWidth="1"/>
    <col min="6416" max="6416" width="7.28515625" customWidth="1"/>
    <col min="6417" max="6417" width="6.42578125" customWidth="1"/>
    <col min="6418" max="6418" width="5.28515625" customWidth="1"/>
    <col min="6419" max="6420" width="5.85546875" customWidth="1"/>
    <col min="6421" max="6421" width="7.7109375" customWidth="1"/>
    <col min="6422" max="6422" width="6" customWidth="1"/>
    <col min="6423" max="6423" width="6.5703125" customWidth="1"/>
    <col min="6424" max="6424" width="5.85546875" customWidth="1"/>
    <col min="6425" max="6425" width="7.140625" customWidth="1"/>
    <col min="6426" max="6426" width="7.42578125" customWidth="1"/>
    <col min="6427" max="6428" width="5.85546875" customWidth="1"/>
    <col min="6632" max="6632" width="25.5703125" customWidth="1"/>
    <col min="6633" max="6633" width="12.42578125" customWidth="1"/>
    <col min="6634" max="6634" width="4.140625" customWidth="1"/>
    <col min="6635" max="6635" width="4.5703125" customWidth="1"/>
    <col min="6636" max="6636" width="19.85546875" customWidth="1"/>
    <col min="6637" max="6637" width="12.85546875" customWidth="1"/>
    <col min="6638" max="6638" width="5.7109375" customWidth="1"/>
    <col min="6639" max="6639" width="3.5703125" customWidth="1"/>
    <col min="6640" max="6640" width="10" customWidth="1"/>
    <col min="6641" max="6641" width="8" customWidth="1"/>
    <col min="6642" max="6642" width="29.28515625" customWidth="1"/>
    <col min="6643" max="6643" width="9.7109375" customWidth="1"/>
    <col min="6644" max="6644" width="4.7109375" customWidth="1"/>
    <col min="6645" max="6646" width="5" customWidth="1"/>
    <col min="6647" max="6647" width="9.85546875" customWidth="1"/>
    <col min="6648" max="6648" width="5.28515625" customWidth="1"/>
    <col min="6649" max="6649" width="8.7109375" customWidth="1"/>
    <col min="6650" max="6650" width="5" customWidth="1"/>
    <col min="6651" max="6651" width="10.42578125" customWidth="1"/>
    <col min="6652" max="6652" width="10.85546875" customWidth="1"/>
    <col min="6653" max="6653" width="6.28515625" customWidth="1"/>
    <col min="6654" max="6654" width="7.7109375" customWidth="1"/>
    <col min="6655" max="6655" width="7.42578125" customWidth="1"/>
    <col min="6656" max="6656" width="6.28515625" customWidth="1"/>
    <col min="6657" max="6657" width="6.42578125" customWidth="1"/>
    <col min="6658" max="6658" width="9.42578125" customWidth="1"/>
    <col min="6659" max="6659" width="6.85546875" customWidth="1"/>
    <col min="6660" max="6660" width="7.7109375" customWidth="1"/>
    <col min="6661" max="6661" width="6.5703125" customWidth="1"/>
    <col min="6662" max="6662" width="6.28515625" customWidth="1"/>
    <col min="6663" max="6663" width="8.28515625" customWidth="1"/>
    <col min="6664" max="6665" width="6.5703125" customWidth="1"/>
    <col min="6666" max="6666" width="8" customWidth="1"/>
    <col min="6667" max="6667" width="7.140625" customWidth="1"/>
    <col min="6668" max="6668" width="7" customWidth="1"/>
    <col min="6669" max="6669" width="7.28515625" customWidth="1"/>
    <col min="6670" max="6670" width="5.85546875" customWidth="1"/>
    <col min="6671" max="6671" width="5.7109375" customWidth="1"/>
    <col min="6672" max="6672" width="7.28515625" customWidth="1"/>
    <col min="6673" max="6673" width="6.42578125" customWidth="1"/>
    <col min="6674" max="6674" width="5.28515625" customWidth="1"/>
    <col min="6675" max="6676" width="5.85546875" customWidth="1"/>
    <col min="6677" max="6677" width="7.7109375" customWidth="1"/>
    <col min="6678" max="6678" width="6" customWidth="1"/>
    <col min="6679" max="6679" width="6.5703125" customWidth="1"/>
    <col min="6680" max="6680" width="5.85546875" customWidth="1"/>
    <col min="6681" max="6681" width="7.140625" customWidth="1"/>
    <col min="6682" max="6682" width="7.42578125" customWidth="1"/>
    <col min="6683" max="6684" width="5.85546875" customWidth="1"/>
    <col min="6888" max="6888" width="25.5703125" customWidth="1"/>
    <col min="6889" max="6889" width="12.42578125" customWidth="1"/>
    <col min="6890" max="6890" width="4.140625" customWidth="1"/>
    <col min="6891" max="6891" width="4.5703125" customWidth="1"/>
    <col min="6892" max="6892" width="19.85546875" customWidth="1"/>
    <col min="6893" max="6893" width="12.85546875" customWidth="1"/>
    <col min="6894" max="6894" width="5.7109375" customWidth="1"/>
    <col min="6895" max="6895" width="3.5703125" customWidth="1"/>
    <col min="6896" max="6896" width="10" customWidth="1"/>
    <col min="6897" max="6897" width="8" customWidth="1"/>
    <col min="6898" max="6898" width="29.28515625" customWidth="1"/>
    <col min="6899" max="6899" width="9.7109375" customWidth="1"/>
    <col min="6900" max="6900" width="4.7109375" customWidth="1"/>
    <col min="6901" max="6902" width="5" customWidth="1"/>
    <col min="6903" max="6903" width="9.85546875" customWidth="1"/>
    <col min="6904" max="6904" width="5.28515625" customWidth="1"/>
    <col min="6905" max="6905" width="8.7109375" customWidth="1"/>
    <col min="6906" max="6906" width="5" customWidth="1"/>
    <col min="6907" max="6907" width="10.42578125" customWidth="1"/>
    <col min="6908" max="6908" width="10.85546875" customWidth="1"/>
    <col min="6909" max="6909" width="6.28515625" customWidth="1"/>
    <col min="6910" max="6910" width="7.7109375" customWidth="1"/>
    <col min="6911" max="6911" width="7.42578125" customWidth="1"/>
    <col min="6912" max="6912" width="6.28515625" customWidth="1"/>
    <col min="6913" max="6913" width="6.42578125" customWidth="1"/>
    <col min="6914" max="6914" width="9.42578125" customWidth="1"/>
    <col min="6915" max="6915" width="6.85546875" customWidth="1"/>
    <col min="6916" max="6916" width="7.7109375" customWidth="1"/>
    <col min="6917" max="6917" width="6.5703125" customWidth="1"/>
    <col min="6918" max="6918" width="6.28515625" customWidth="1"/>
    <col min="6919" max="6919" width="8.28515625" customWidth="1"/>
    <col min="6920" max="6921" width="6.5703125" customWidth="1"/>
    <col min="6922" max="6922" width="8" customWidth="1"/>
    <col min="6923" max="6923" width="7.140625" customWidth="1"/>
    <col min="6924" max="6924" width="7" customWidth="1"/>
    <col min="6925" max="6925" width="7.28515625" customWidth="1"/>
    <col min="6926" max="6926" width="5.85546875" customWidth="1"/>
    <col min="6927" max="6927" width="5.7109375" customWidth="1"/>
    <col min="6928" max="6928" width="7.28515625" customWidth="1"/>
    <col min="6929" max="6929" width="6.42578125" customWidth="1"/>
    <col min="6930" max="6930" width="5.28515625" customWidth="1"/>
    <col min="6931" max="6932" width="5.85546875" customWidth="1"/>
    <col min="6933" max="6933" width="7.7109375" customWidth="1"/>
    <col min="6934" max="6934" width="6" customWidth="1"/>
    <col min="6935" max="6935" width="6.5703125" customWidth="1"/>
    <col min="6936" max="6936" width="5.85546875" customWidth="1"/>
    <col min="6937" max="6937" width="7.140625" customWidth="1"/>
    <col min="6938" max="6938" width="7.42578125" customWidth="1"/>
    <col min="6939" max="6940" width="5.85546875" customWidth="1"/>
    <col min="7144" max="7144" width="25.5703125" customWidth="1"/>
    <col min="7145" max="7145" width="12.42578125" customWidth="1"/>
    <col min="7146" max="7146" width="4.140625" customWidth="1"/>
    <col min="7147" max="7147" width="4.5703125" customWidth="1"/>
    <col min="7148" max="7148" width="19.85546875" customWidth="1"/>
    <col min="7149" max="7149" width="12.85546875" customWidth="1"/>
    <col min="7150" max="7150" width="5.7109375" customWidth="1"/>
    <col min="7151" max="7151" width="3.5703125" customWidth="1"/>
    <col min="7152" max="7152" width="10" customWidth="1"/>
    <col min="7153" max="7153" width="8" customWidth="1"/>
    <col min="7154" max="7154" width="29.28515625" customWidth="1"/>
    <col min="7155" max="7155" width="9.7109375" customWidth="1"/>
    <col min="7156" max="7156" width="4.7109375" customWidth="1"/>
    <col min="7157" max="7158" width="5" customWidth="1"/>
    <col min="7159" max="7159" width="9.85546875" customWidth="1"/>
    <col min="7160" max="7160" width="5.28515625" customWidth="1"/>
    <col min="7161" max="7161" width="8.7109375" customWidth="1"/>
    <col min="7162" max="7162" width="5" customWidth="1"/>
    <col min="7163" max="7163" width="10.42578125" customWidth="1"/>
    <col min="7164" max="7164" width="10.85546875" customWidth="1"/>
    <col min="7165" max="7165" width="6.28515625" customWidth="1"/>
    <col min="7166" max="7166" width="7.7109375" customWidth="1"/>
    <col min="7167" max="7167" width="7.42578125" customWidth="1"/>
    <col min="7168" max="7168" width="6.28515625" customWidth="1"/>
    <col min="7169" max="7169" width="6.42578125" customWidth="1"/>
    <col min="7170" max="7170" width="9.42578125" customWidth="1"/>
    <col min="7171" max="7171" width="6.85546875" customWidth="1"/>
    <col min="7172" max="7172" width="7.7109375" customWidth="1"/>
    <col min="7173" max="7173" width="6.5703125" customWidth="1"/>
    <col min="7174" max="7174" width="6.28515625" customWidth="1"/>
    <col min="7175" max="7175" width="8.28515625" customWidth="1"/>
    <col min="7176" max="7177" width="6.5703125" customWidth="1"/>
    <col min="7178" max="7178" width="8" customWidth="1"/>
    <col min="7179" max="7179" width="7.140625" customWidth="1"/>
    <col min="7180" max="7180" width="7" customWidth="1"/>
    <col min="7181" max="7181" width="7.28515625" customWidth="1"/>
    <col min="7182" max="7182" width="5.85546875" customWidth="1"/>
    <col min="7183" max="7183" width="5.7109375" customWidth="1"/>
    <col min="7184" max="7184" width="7.28515625" customWidth="1"/>
    <col min="7185" max="7185" width="6.42578125" customWidth="1"/>
    <col min="7186" max="7186" width="5.28515625" customWidth="1"/>
    <col min="7187" max="7188" width="5.85546875" customWidth="1"/>
    <col min="7189" max="7189" width="7.7109375" customWidth="1"/>
    <col min="7190" max="7190" width="6" customWidth="1"/>
    <col min="7191" max="7191" width="6.5703125" customWidth="1"/>
    <col min="7192" max="7192" width="5.85546875" customWidth="1"/>
    <col min="7193" max="7193" width="7.140625" customWidth="1"/>
    <col min="7194" max="7194" width="7.42578125" customWidth="1"/>
    <col min="7195" max="7196" width="5.85546875" customWidth="1"/>
    <col min="7400" max="7400" width="25.5703125" customWidth="1"/>
    <col min="7401" max="7401" width="12.42578125" customWidth="1"/>
    <col min="7402" max="7402" width="4.140625" customWidth="1"/>
    <col min="7403" max="7403" width="4.5703125" customWidth="1"/>
    <col min="7404" max="7404" width="19.85546875" customWidth="1"/>
    <col min="7405" max="7405" width="12.85546875" customWidth="1"/>
    <col min="7406" max="7406" width="5.7109375" customWidth="1"/>
    <col min="7407" max="7407" width="3.5703125" customWidth="1"/>
    <col min="7408" max="7408" width="10" customWidth="1"/>
    <col min="7409" max="7409" width="8" customWidth="1"/>
    <col min="7410" max="7410" width="29.28515625" customWidth="1"/>
    <col min="7411" max="7411" width="9.7109375" customWidth="1"/>
    <col min="7412" max="7412" width="4.7109375" customWidth="1"/>
    <col min="7413" max="7414" width="5" customWidth="1"/>
    <col min="7415" max="7415" width="9.85546875" customWidth="1"/>
    <col min="7416" max="7416" width="5.28515625" customWidth="1"/>
    <col min="7417" max="7417" width="8.7109375" customWidth="1"/>
    <col min="7418" max="7418" width="5" customWidth="1"/>
    <col min="7419" max="7419" width="10.42578125" customWidth="1"/>
    <col min="7420" max="7420" width="10.85546875" customWidth="1"/>
    <col min="7421" max="7421" width="6.28515625" customWidth="1"/>
    <col min="7422" max="7422" width="7.7109375" customWidth="1"/>
    <col min="7423" max="7423" width="7.42578125" customWidth="1"/>
    <col min="7424" max="7424" width="6.28515625" customWidth="1"/>
    <col min="7425" max="7425" width="6.42578125" customWidth="1"/>
    <col min="7426" max="7426" width="9.42578125" customWidth="1"/>
    <col min="7427" max="7427" width="6.85546875" customWidth="1"/>
    <col min="7428" max="7428" width="7.7109375" customWidth="1"/>
    <col min="7429" max="7429" width="6.5703125" customWidth="1"/>
    <col min="7430" max="7430" width="6.28515625" customWidth="1"/>
    <col min="7431" max="7431" width="8.28515625" customWidth="1"/>
    <col min="7432" max="7433" width="6.5703125" customWidth="1"/>
    <col min="7434" max="7434" width="8" customWidth="1"/>
    <col min="7435" max="7435" width="7.140625" customWidth="1"/>
    <col min="7436" max="7436" width="7" customWidth="1"/>
    <col min="7437" max="7437" width="7.28515625" customWidth="1"/>
    <col min="7438" max="7438" width="5.85546875" customWidth="1"/>
    <col min="7439" max="7439" width="5.7109375" customWidth="1"/>
    <col min="7440" max="7440" width="7.28515625" customWidth="1"/>
    <col min="7441" max="7441" width="6.42578125" customWidth="1"/>
    <col min="7442" max="7442" width="5.28515625" customWidth="1"/>
    <col min="7443" max="7444" width="5.85546875" customWidth="1"/>
    <col min="7445" max="7445" width="7.7109375" customWidth="1"/>
    <col min="7446" max="7446" width="6" customWidth="1"/>
    <col min="7447" max="7447" width="6.5703125" customWidth="1"/>
    <col min="7448" max="7448" width="5.85546875" customWidth="1"/>
    <col min="7449" max="7449" width="7.140625" customWidth="1"/>
    <col min="7450" max="7450" width="7.42578125" customWidth="1"/>
    <col min="7451" max="7452" width="5.85546875" customWidth="1"/>
    <col min="7656" max="7656" width="25.5703125" customWidth="1"/>
    <col min="7657" max="7657" width="12.42578125" customWidth="1"/>
    <col min="7658" max="7658" width="4.140625" customWidth="1"/>
    <col min="7659" max="7659" width="4.5703125" customWidth="1"/>
    <col min="7660" max="7660" width="19.85546875" customWidth="1"/>
    <col min="7661" max="7661" width="12.85546875" customWidth="1"/>
    <col min="7662" max="7662" width="5.7109375" customWidth="1"/>
    <col min="7663" max="7663" width="3.5703125" customWidth="1"/>
    <col min="7664" max="7664" width="10" customWidth="1"/>
    <col min="7665" max="7665" width="8" customWidth="1"/>
    <col min="7666" max="7666" width="29.28515625" customWidth="1"/>
    <col min="7667" max="7667" width="9.7109375" customWidth="1"/>
    <col min="7668" max="7668" width="4.7109375" customWidth="1"/>
    <col min="7669" max="7670" width="5" customWidth="1"/>
    <col min="7671" max="7671" width="9.85546875" customWidth="1"/>
    <col min="7672" max="7672" width="5.28515625" customWidth="1"/>
    <col min="7673" max="7673" width="8.7109375" customWidth="1"/>
    <col min="7674" max="7674" width="5" customWidth="1"/>
    <col min="7675" max="7675" width="10.42578125" customWidth="1"/>
    <col min="7676" max="7676" width="10.85546875" customWidth="1"/>
    <col min="7677" max="7677" width="6.28515625" customWidth="1"/>
    <col min="7678" max="7678" width="7.7109375" customWidth="1"/>
    <col min="7679" max="7679" width="7.42578125" customWidth="1"/>
    <col min="7680" max="7680" width="6.28515625" customWidth="1"/>
    <col min="7681" max="7681" width="6.42578125" customWidth="1"/>
    <col min="7682" max="7682" width="9.42578125" customWidth="1"/>
    <col min="7683" max="7683" width="6.85546875" customWidth="1"/>
    <col min="7684" max="7684" width="7.7109375" customWidth="1"/>
    <col min="7685" max="7685" width="6.5703125" customWidth="1"/>
    <col min="7686" max="7686" width="6.28515625" customWidth="1"/>
    <col min="7687" max="7687" width="8.28515625" customWidth="1"/>
    <col min="7688" max="7689" width="6.5703125" customWidth="1"/>
    <col min="7690" max="7690" width="8" customWidth="1"/>
    <col min="7691" max="7691" width="7.140625" customWidth="1"/>
    <col min="7692" max="7692" width="7" customWidth="1"/>
    <col min="7693" max="7693" width="7.28515625" customWidth="1"/>
    <col min="7694" max="7694" width="5.85546875" customWidth="1"/>
    <col min="7695" max="7695" width="5.7109375" customWidth="1"/>
    <col min="7696" max="7696" width="7.28515625" customWidth="1"/>
    <col min="7697" max="7697" width="6.42578125" customWidth="1"/>
    <col min="7698" max="7698" width="5.28515625" customWidth="1"/>
    <col min="7699" max="7700" width="5.85546875" customWidth="1"/>
    <col min="7701" max="7701" width="7.7109375" customWidth="1"/>
    <col min="7702" max="7702" width="6" customWidth="1"/>
    <col min="7703" max="7703" width="6.5703125" customWidth="1"/>
    <col min="7704" max="7704" width="5.85546875" customWidth="1"/>
    <col min="7705" max="7705" width="7.140625" customWidth="1"/>
    <col min="7706" max="7706" width="7.42578125" customWidth="1"/>
    <col min="7707" max="7708" width="5.85546875" customWidth="1"/>
    <col min="7912" max="7912" width="25.5703125" customWidth="1"/>
    <col min="7913" max="7913" width="12.42578125" customWidth="1"/>
    <col min="7914" max="7914" width="4.140625" customWidth="1"/>
    <col min="7915" max="7915" width="4.5703125" customWidth="1"/>
    <col min="7916" max="7916" width="19.85546875" customWidth="1"/>
    <col min="7917" max="7917" width="12.85546875" customWidth="1"/>
    <col min="7918" max="7918" width="5.7109375" customWidth="1"/>
    <col min="7919" max="7919" width="3.5703125" customWidth="1"/>
    <col min="7920" max="7920" width="10" customWidth="1"/>
    <col min="7921" max="7921" width="8" customWidth="1"/>
    <col min="7922" max="7922" width="29.28515625" customWidth="1"/>
    <col min="7923" max="7923" width="9.7109375" customWidth="1"/>
    <col min="7924" max="7924" width="4.7109375" customWidth="1"/>
    <col min="7925" max="7926" width="5" customWidth="1"/>
    <col min="7927" max="7927" width="9.85546875" customWidth="1"/>
    <col min="7928" max="7928" width="5.28515625" customWidth="1"/>
    <col min="7929" max="7929" width="8.7109375" customWidth="1"/>
    <col min="7930" max="7930" width="5" customWidth="1"/>
    <col min="7931" max="7931" width="10.42578125" customWidth="1"/>
    <col min="7932" max="7932" width="10.85546875" customWidth="1"/>
    <col min="7933" max="7933" width="6.28515625" customWidth="1"/>
    <col min="7934" max="7934" width="7.7109375" customWidth="1"/>
    <col min="7935" max="7935" width="7.42578125" customWidth="1"/>
    <col min="7936" max="7936" width="6.28515625" customWidth="1"/>
    <col min="7937" max="7937" width="6.42578125" customWidth="1"/>
    <col min="7938" max="7938" width="9.42578125" customWidth="1"/>
    <col min="7939" max="7939" width="6.85546875" customWidth="1"/>
    <col min="7940" max="7940" width="7.7109375" customWidth="1"/>
    <col min="7941" max="7941" width="6.5703125" customWidth="1"/>
    <col min="7942" max="7942" width="6.28515625" customWidth="1"/>
    <col min="7943" max="7943" width="8.28515625" customWidth="1"/>
    <col min="7944" max="7945" width="6.5703125" customWidth="1"/>
    <col min="7946" max="7946" width="8" customWidth="1"/>
    <col min="7947" max="7947" width="7.140625" customWidth="1"/>
    <col min="7948" max="7948" width="7" customWidth="1"/>
    <col min="7949" max="7949" width="7.28515625" customWidth="1"/>
    <col min="7950" max="7950" width="5.85546875" customWidth="1"/>
    <col min="7951" max="7951" width="5.7109375" customWidth="1"/>
    <col min="7952" max="7952" width="7.28515625" customWidth="1"/>
    <col min="7953" max="7953" width="6.42578125" customWidth="1"/>
    <col min="7954" max="7954" width="5.28515625" customWidth="1"/>
    <col min="7955" max="7956" width="5.85546875" customWidth="1"/>
    <col min="7957" max="7957" width="7.7109375" customWidth="1"/>
    <col min="7958" max="7958" width="6" customWidth="1"/>
    <col min="7959" max="7959" width="6.5703125" customWidth="1"/>
    <col min="7960" max="7960" width="5.85546875" customWidth="1"/>
    <col min="7961" max="7961" width="7.140625" customWidth="1"/>
    <col min="7962" max="7962" width="7.42578125" customWidth="1"/>
    <col min="7963" max="7964" width="5.85546875" customWidth="1"/>
    <col min="8168" max="8168" width="25.5703125" customWidth="1"/>
    <col min="8169" max="8169" width="12.42578125" customWidth="1"/>
    <col min="8170" max="8170" width="4.140625" customWidth="1"/>
    <col min="8171" max="8171" width="4.5703125" customWidth="1"/>
    <col min="8172" max="8172" width="19.85546875" customWidth="1"/>
    <col min="8173" max="8173" width="12.85546875" customWidth="1"/>
    <col min="8174" max="8174" width="5.7109375" customWidth="1"/>
    <col min="8175" max="8175" width="3.5703125" customWidth="1"/>
    <col min="8176" max="8176" width="10" customWidth="1"/>
    <col min="8177" max="8177" width="8" customWidth="1"/>
    <col min="8178" max="8178" width="29.28515625" customWidth="1"/>
    <col min="8179" max="8179" width="9.7109375" customWidth="1"/>
    <col min="8180" max="8180" width="4.7109375" customWidth="1"/>
    <col min="8181" max="8182" width="5" customWidth="1"/>
    <col min="8183" max="8183" width="9.85546875" customWidth="1"/>
    <col min="8184" max="8184" width="5.28515625" customWidth="1"/>
    <col min="8185" max="8185" width="8.7109375" customWidth="1"/>
    <col min="8186" max="8186" width="5" customWidth="1"/>
    <col min="8187" max="8187" width="10.42578125" customWidth="1"/>
    <col min="8188" max="8188" width="10.85546875" customWidth="1"/>
    <col min="8189" max="8189" width="6.28515625" customWidth="1"/>
    <col min="8190" max="8190" width="7.7109375" customWidth="1"/>
    <col min="8191" max="8191" width="7.42578125" customWidth="1"/>
    <col min="8192" max="8192" width="6.28515625" customWidth="1"/>
    <col min="8193" max="8193" width="6.42578125" customWidth="1"/>
    <col min="8194" max="8194" width="9.42578125" customWidth="1"/>
    <col min="8195" max="8195" width="6.85546875" customWidth="1"/>
    <col min="8196" max="8196" width="7.7109375" customWidth="1"/>
    <col min="8197" max="8197" width="6.5703125" customWidth="1"/>
    <col min="8198" max="8198" width="6.28515625" customWidth="1"/>
    <col min="8199" max="8199" width="8.28515625" customWidth="1"/>
    <col min="8200" max="8201" width="6.5703125" customWidth="1"/>
    <col min="8202" max="8202" width="8" customWidth="1"/>
    <col min="8203" max="8203" width="7.140625" customWidth="1"/>
    <col min="8204" max="8204" width="7" customWidth="1"/>
    <col min="8205" max="8205" width="7.28515625" customWidth="1"/>
    <col min="8206" max="8206" width="5.85546875" customWidth="1"/>
    <col min="8207" max="8207" width="5.7109375" customWidth="1"/>
    <col min="8208" max="8208" width="7.28515625" customWidth="1"/>
    <col min="8209" max="8209" width="6.42578125" customWidth="1"/>
    <col min="8210" max="8210" width="5.28515625" customWidth="1"/>
    <col min="8211" max="8212" width="5.85546875" customWidth="1"/>
    <col min="8213" max="8213" width="7.7109375" customWidth="1"/>
    <col min="8214" max="8214" width="6" customWidth="1"/>
    <col min="8215" max="8215" width="6.5703125" customWidth="1"/>
    <col min="8216" max="8216" width="5.85546875" customWidth="1"/>
    <col min="8217" max="8217" width="7.140625" customWidth="1"/>
    <col min="8218" max="8218" width="7.42578125" customWidth="1"/>
    <col min="8219" max="8220" width="5.85546875" customWidth="1"/>
    <col min="8424" max="8424" width="25.5703125" customWidth="1"/>
    <col min="8425" max="8425" width="12.42578125" customWidth="1"/>
    <col min="8426" max="8426" width="4.140625" customWidth="1"/>
    <col min="8427" max="8427" width="4.5703125" customWidth="1"/>
    <col min="8428" max="8428" width="19.85546875" customWidth="1"/>
    <col min="8429" max="8429" width="12.85546875" customWidth="1"/>
    <col min="8430" max="8430" width="5.7109375" customWidth="1"/>
    <col min="8431" max="8431" width="3.5703125" customWidth="1"/>
    <col min="8432" max="8432" width="10" customWidth="1"/>
    <col min="8433" max="8433" width="8" customWidth="1"/>
    <col min="8434" max="8434" width="29.28515625" customWidth="1"/>
    <col min="8435" max="8435" width="9.7109375" customWidth="1"/>
    <col min="8436" max="8436" width="4.7109375" customWidth="1"/>
    <col min="8437" max="8438" width="5" customWidth="1"/>
    <col min="8439" max="8439" width="9.85546875" customWidth="1"/>
    <col min="8440" max="8440" width="5.28515625" customWidth="1"/>
    <col min="8441" max="8441" width="8.7109375" customWidth="1"/>
    <col min="8442" max="8442" width="5" customWidth="1"/>
    <col min="8443" max="8443" width="10.42578125" customWidth="1"/>
    <col min="8444" max="8444" width="10.85546875" customWidth="1"/>
    <col min="8445" max="8445" width="6.28515625" customWidth="1"/>
    <col min="8446" max="8446" width="7.7109375" customWidth="1"/>
    <col min="8447" max="8447" width="7.42578125" customWidth="1"/>
    <col min="8448" max="8448" width="6.28515625" customWidth="1"/>
    <col min="8449" max="8449" width="6.42578125" customWidth="1"/>
    <col min="8450" max="8450" width="9.42578125" customWidth="1"/>
    <col min="8451" max="8451" width="6.85546875" customWidth="1"/>
    <col min="8452" max="8452" width="7.7109375" customWidth="1"/>
    <col min="8453" max="8453" width="6.5703125" customWidth="1"/>
    <col min="8454" max="8454" width="6.28515625" customWidth="1"/>
    <col min="8455" max="8455" width="8.28515625" customWidth="1"/>
    <col min="8456" max="8457" width="6.5703125" customWidth="1"/>
    <col min="8458" max="8458" width="8" customWidth="1"/>
    <col min="8459" max="8459" width="7.140625" customWidth="1"/>
    <col min="8460" max="8460" width="7" customWidth="1"/>
    <col min="8461" max="8461" width="7.28515625" customWidth="1"/>
    <col min="8462" max="8462" width="5.85546875" customWidth="1"/>
    <col min="8463" max="8463" width="5.7109375" customWidth="1"/>
    <col min="8464" max="8464" width="7.28515625" customWidth="1"/>
    <col min="8465" max="8465" width="6.42578125" customWidth="1"/>
    <col min="8466" max="8466" width="5.28515625" customWidth="1"/>
    <col min="8467" max="8468" width="5.85546875" customWidth="1"/>
    <col min="8469" max="8469" width="7.7109375" customWidth="1"/>
    <col min="8470" max="8470" width="6" customWidth="1"/>
    <col min="8471" max="8471" width="6.5703125" customWidth="1"/>
    <col min="8472" max="8472" width="5.85546875" customWidth="1"/>
    <col min="8473" max="8473" width="7.140625" customWidth="1"/>
    <col min="8474" max="8474" width="7.42578125" customWidth="1"/>
    <col min="8475" max="8476" width="5.85546875" customWidth="1"/>
    <col min="8680" max="8680" width="25.5703125" customWidth="1"/>
    <col min="8681" max="8681" width="12.42578125" customWidth="1"/>
    <col min="8682" max="8682" width="4.140625" customWidth="1"/>
    <col min="8683" max="8683" width="4.5703125" customWidth="1"/>
    <col min="8684" max="8684" width="19.85546875" customWidth="1"/>
    <col min="8685" max="8685" width="12.85546875" customWidth="1"/>
    <col min="8686" max="8686" width="5.7109375" customWidth="1"/>
    <col min="8687" max="8687" width="3.5703125" customWidth="1"/>
    <col min="8688" max="8688" width="10" customWidth="1"/>
    <col min="8689" max="8689" width="8" customWidth="1"/>
    <col min="8690" max="8690" width="29.28515625" customWidth="1"/>
    <col min="8691" max="8691" width="9.7109375" customWidth="1"/>
    <col min="8692" max="8692" width="4.7109375" customWidth="1"/>
    <col min="8693" max="8694" width="5" customWidth="1"/>
    <col min="8695" max="8695" width="9.85546875" customWidth="1"/>
    <col min="8696" max="8696" width="5.28515625" customWidth="1"/>
    <col min="8697" max="8697" width="8.7109375" customWidth="1"/>
    <col min="8698" max="8698" width="5" customWidth="1"/>
    <col min="8699" max="8699" width="10.42578125" customWidth="1"/>
    <col min="8700" max="8700" width="10.85546875" customWidth="1"/>
    <col min="8701" max="8701" width="6.28515625" customWidth="1"/>
    <col min="8702" max="8702" width="7.7109375" customWidth="1"/>
    <col min="8703" max="8703" width="7.42578125" customWidth="1"/>
    <col min="8704" max="8704" width="6.28515625" customWidth="1"/>
    <col min="8705" max="8705" width="6.42578125" customWidth="1"/>
    <col min="8706" max="8706" width="9.42578125" customWidth="1"/>
    <col min="8707" max="8707" width="6.85546875" customWidth="1"/>
    <col min="8708" max="8708" width="7.7109375" customWidth="1"/>
    <col min="8709" max="8709" width="6.5703125" customWidth="1"/>
    <col min="8710" max="8710" width="6.28515625" customWidth="1"/>
    <col min="8711" max="8711" width="8.28515625" customWidth="1"/>
    <col min="8712" max="8713" width="6.5703125" customWidth="1"/>
    <col min="8714" max="8714" width="8" customWidth="1"/>
    <col min="8715" max="8715" width="7.140625" customWidth="1"/>
    <col min="8716" max="8716" width="7" customWidth="1"/>
    <col min="8717" max="8717" width="7.28515625" customWidth="1"/>
    <col min="8718" max="8718" width="5.85546875" customWidth="1"/>
    <col min="8719" max="8719" width="5.7109375" customWidth="1"/>
    <col min="8720" max="8720" width="7.28515625" customWidth="1"/>
    <col min="8721" max="8721" width="6.42578125" customWidth="1"/>
    <col min="8722" max="8722" width="5.28515625" customWidth="1"/>
    <col min="8723" max="8724" width="5.85546875" customWidth="1"/>
    <col min="8725" max="8725" width="7.7109375" customWidth="1"/>
    <col min="8726" max="8726" width="6" customWidth="1"/>
    <col min="8727" max="8727" width="6.5703125" customWidth="1"/>
    <col min="8728" max="8728" width="5.85546875" customWidth="1"/>
    <col min="8729" max="8729" width="7.140625" customWidth="1"/>
    <col min="8730" max="8730" width="7.42578125" customWidth="1"/>
    <col min="8731" max="8732" width="5.85546875" customWidth="1"/>
    <col min="8936" max="8936" width="25.5703125" customWidth="1"/>
    <col min="8937" max="8937" width="12.42578125" customWidth="1"/>
    <col min="8938" max="8938" width="4.140625" customWidth="1"/>
    <col min="8939" max="8939" width="4.5703125" customWidth="1"/>
    <col min="8940" max="8940" width="19.85546875" customWidth="1"/>
    <col min="8941" max="8941" width="12.85546875" customWidth="1"/>
    <col min="8942" max="8942" width="5.7109375" customWidth="1"/>
    <col min="8943" max="8943" width="3.5703125" customWidth="1"/>
    <col min="8944" max="8944" width="10" customWidth="1"/>
    <col min="8945" max="8945" width="8" customWidth="1"/>
    <col min="8946" max="8946" width="29.28515625" customWidth="1"/>
    <col min="8947" max="8947" width="9.7109375" customWidth="1"/>
    <col min="8948" max="8948" width="4.7109375" customWidth="1"/>
    <col min="8949" max="8950" width="5" customWidth="1"/>
    <col min="8951" max="8951" width="9.85546875" customWidth="1"/>
    <col min="8952" max="8952" width="5.28515625" customWidth="1"/>
    <col min="8953" max="8953" width="8.7109375" customWidth="1"/>
    <col min="8954" max="8954" width="5" customWidth="1"/>
    <col min="8955" max="8955" width="10.42578125" customWidth="1"/>
    <col min="8956" max="8956" width="10.85546875" customWidth="1"/>
    <col min="8957" max="8957" width="6.28515625" customWidth="1"/>
    <col min="8958" max="8958" width="7.7109375" customWidth="1"/>
    <col min="8959" max="8959" width="7.42578125" customWidth="1"/>
    <col min="8960" max="8960" width="6.28515625" customWidth="1"/>
    <col min="8961" max="8961" width="6.42578125" customWidth="1"/>
    <col min="8962" max="8962" width="9.42578125" customWidth="1"/>
    <col min="8963" max="8963" width="6.85546875" customWidth="1"/>
    <col min="8964" max="8964" width="7.7109375" customWidth="1"/>
    <col min="8965" max="8965" width="6.5703125" customWidth="1"/>
    <col min="8966" max="8966" width="6.28515625" customWidth="1"/>
    <col min="8967" max="8967" width="8.28515625" customWidth="1"/>
    <col min="8968" max="8969" width="6.5703125" customWidth="1"/>
    <col min="8970" max="8970" width="8" customWidth="1"/>
    <col min="8971" max="8971" width="7.140625" customWidth="1"/>
    <col min="8972" max="8972" width="7" customWidth="1"/>
    <col min="8973" max="8973" width="7.28515625" customWidth="1"/>
    <col min="8974" max="8974" width="5.85546875" customWidth="1"/>
    <col min="8975" max="8975" width="5.7109375" customWidth="1"/>
    <col min="8976" max="8976" width="7.28515625" customWidth="1"/>
    <col min="8977" max="8977" width="6.42578125" customWidth="1"/>
    <col min="8978" max="8978" width="5.28515625" customWidth="1"/>
    <col min="8979" max="8980" width="5.85546875" customWidth="1"/>
    <col min="8981" max="8981" width="7.7109375" customWidth="1"/>
    <col min="8982" max="8982" width="6" customWidth="1"/>
    <col min="8983" max="8983" width="6.5703125" customWidth="1"/>
    <col min="8984" max="8984" width="5.85546875" customWidth="1"/>
    <col min="8985" max="8985" width="7.140625" customWidth="1"/>
    <col min="8986" max="8986" width="7.42578125" customWidth="1"/>
    <col min="8987" max="8988" width="5.85546875" customWidth="1"/>
    <col min="9192" max="9192" width="25.5703125" customWidth="1"/>
    <col min="9193" max="9193" width="12.42578125" customWidth="1"/>
    <col min="9194" max="9194" width="4.140625" customWidth="1"/>
    <col min="9195" max="9195" width="4.5703125" customWidth="1"/>
    <col min="9196" max="9196" width="19.85546875" customWidth="1"/>
    <col min="9197" max="9197" width="12.85546875" customWidth="1"/>
    <col min="9198" max="9198" width="5.7109375" customWidth="1"/>
    <col min="9199" max="9199" width="3.5703125" customWidth="1"/>
    <col min="9200" max="9200" width="10" customWidth="1"/>
    <col min="9201" max="9201" width="8" customWidth="1"/>
    <col min="9202" max="9202" width="29.28515625" customWidth="1"/>
    <col min="9203" max="9203" width="9.7109375" customWidth="1"/>
    <col min="9204" max="9204" width="4.7109375" customWidth="1"/>
    <col min="9205" max="9206" width="5" customWidth="1"/>
    <col min="9207" max="9207" width="9.85546875" customWidth="1"/>
    <col min="9208" max="9208" width="5.28515625" customWidth="1"/>
    <col min="9209" max="9209" width="8.7109375" customWidth="1"/>
    <col min="9210" max="9210" width="5" customWidth="1"/>
    <col min="9211" max="9211" width="10.42578125" customWidth="1"/>
    <col min="9212" max="9212" width="10.85546875" customWidth="1"/>
    <col min="9213" max="9213" width="6.28515625" customWidth="1"/>
    <col min="9214" max="9214" width="7.7109375" customWidth="1"/>
    <col min="9215" max="9215" width="7.42578125" customWidth="1"/>
    <col min="9216" max="9216" width="6.28515625" customWidth="1"/>
    <col min="9217" max="9217" width="6.42578125" customWidth="1"/>
    <col min="9218" max="9218" width="9.42578125" customWidth="1"/>
    <col min="9219" max="9219" width="6.85546875" customWidth="1"/>
    <col min="9220" max="9220" width="7.7109375" customWidth="1"/>
    <col min="9221" max="9221" width="6.5703125" customWidth="1"/>
    <col min="9222" max="9222" width="6.28515625" customWidth="1"/>
    <col min="9223" max="9223" width="8.28515625" customWidth="1"/>
    <col min="9224" max="9225" width="6.5703125" customWidth="1"/>
    <col min="9226" max="9226" width="8" customWidth="1"/>
    <col min="9227" max="9227" width="7.140625" customWidth="1"/>
    <col min="9228" max="9228" width="7" customWidth="1"/>
    <col min="9229" max="9229" width="7.28515625" customWidth="1"/>
    <col min="9230" max="9230" width="5.85546875" customWidth="1"/>
    <col min="9231" max="9231" width="5.7109375" customWidth="1"/>
    <col min="9232" max="9232" width="7.28515625" customWidth="1"/>
    <col min="9233" max="9233" width="6.42578125" customWidth="1"/>
    <col min="9234" max="9234" width="5.28515625" customWidth="1"/>
    <col min="9235" max="9236" width="5.85546875" customWidth="1"/>
    <col min="9237" max="9237" width="7.7109375" customWidth="1"/>
    <col min="9238" max="9238" width="6" customWidth="1"/>
    <col min="9239" max="9239" width="6.5703125" customWidth="1"/>
    <col min="9240" max="9240" width="5.85546875" customWidth="1"/>
    <col min="9241" max="9241" width="7.140625" customWidth="1"/>
    <col min="9242" max="9242" width="7.42578125" customWidth="1"/>
    <col min="9243" max="9244" width="5.85546875" customWidth="1"/>
    <col min="9448" max="9448" width="25.5703125" customWidth="1"/>
    <col min="9449" max="9449" width="12.42578125" customWidth="1"/>
    <col min="9450" max="9450" width="4.140625" customWidth="1"/>
    <col min="9451" max="9451" width="4.5703125" customWidth="1"/>
    <col min="9452" max="9452" width="19.85546875" customWidth="1"/>
    <col min="9453" max="9453" width="12.85546875" customWidth="1"/>
    <col min="9454" max="9454" width="5.7109375" customWidth="1"/>
    <col min="9455" max="9455" width="3.5703125" customWidth="1"/>
    <col min="9456" max="9456" width="10" customWidth="1"/>
    <col min="9457" max="9457" width="8" customWidth="1"/>
    <col min="9458" max="9458" width="29.28515625" customWidth="1"/>
    <col min="9459" max="9459" width="9.7109375" customWidth="1"/>
    <col min="9460" max="9460" width="4.7109375" customWidth="1"/>
    <col min="9461" max="9462" width="5" customWidth="1"/>
    <col min="9463" max="9463" width="9.85546875" customWidth="1"/>
    <col min="9464" max="9464" width="5.28515625" customWidth="1"/>
    <col min="9465" max="9465" width="8.7109375" customWidth="1"/>
    <col min="9466" max="9466" width="5" customWidth="1"/>
    <col min="9467" max="9467" width="10.42578125" customWidth="1"/>
    <col min="9468" max="9468" width="10.85546875" customWidth="1"/>
    <col min="9469" max="9469" width="6.28515625" customWidth="1"/>
    <col min="9470" max="9470" width="7.7109375" customWidth="1"/>
    <col min="9471" max="9471" width="7.42578125" customWidth="1"/>
    <col min="9472" max="9472" width="6.28515625" customWidth="1"/>
    <col min="9473" max="9473" width="6.42578125" customWidth="1"/>
    <col min="9474" max="9474" width="9.42578125" customWidth="1"/>
    <col min="9475" max="9475" width="6.85546875" customWidth="1"/>
    <col min="9476" max="9476" width="7.7109375" customWidth="1"/>
    <col min="9477" max="9477" width="6.5703125" customWidth="1"/>
    <col min="9478" max="9478" width="6.28515625" customWidth="1"/>
    <col min="9479" max="9479" width="8.28515625" customWidth="1"/>
    <col min="9480" max="9481" width="6.5703125" customWidth="1"/>
    <col min="9482" max="9482" width="8" customWidth="1"/>
    <col min="9483" max="9483" width="7.140625" customWidth="1"/>
    <col min="9484" max="9484" width="7" customWidth="1"/>
    <col min="9485" max="9485" width="7.28515625" customWidth="1"/>
    <col min="9486" max="9486" width="5.85546875" customWidth="1"/>
    <col min="9487" max="9487" width="5.7109375" customWidth="1"/>
    <col min="9488" max="9488" width="7.28515625" customWidth="1"/>
    <col min="9489" max="9489" width="6.42578125" customWidth="1"/>
    <col min="9490" max="9490" width="5.28515625" customWidth="1"/>
    <col min="9491" max="9492" width="5.85546875" customWidth="1"/>
    <col min="9493" max="9493" width="7.7109375" customWidth="1"/>
    <col min="9494" max="9494" width="6" customWidth="1"/>
    <col min="9495" max="9495" width="6.5703125" customWidth="1"/>
    <col min="9496" max="9496" width="5.85546875" customWidth="1"/>
    <col min="9497" max="9497" width="7.140625" customWidth="1"/>
    <col min="9498" max="9498" width="7.42578125" customWidth="1"/>
    <col min="9499" max="9500" width="5.85546875" customWidth="1"/>
    <col min="9704" max="9704" width="25.5703125" customWidth="1"/>
    <col min="9705" max="9705" width="12.42578125" customWidth="1"/>
    <col min="9706" max="9706" width="4.140625" customWidth="1"/>
    <col min="9707" max="9707" width="4.5703125" customWidth="1"/>
    <col min="9708" max="9708" width="19.85546875" customWidth="1"/>
    <col min="9709" max="9709" width="12.85546875" customWidth="1"/>
    <col min="9710" max="9710" width="5.7109375" customWidth="1"/>
    <col min="9711" max="9711" width="3.5703125" customWidth="1"/>
    <col min="9712" max="9712" width="10" customWidth="1"/>
    <col min="9713" max="9713" width="8" customWidth="1"/>
    <col min="9714" max="9714" width="29.28515625" customWidth="1"/>
    <col min="9715" max="9715" width="9.7109375" customWidth="1"/>
    <col min="9716" max="9716" width="4.7109375" customWidth="1"/>
    <col min="9717" max="9718" width="5" customWidth="1"/>
    <col min="9719" max="9719" width="9.85546875" customWidth="1"/>
    <col min="9720" max="9720" width="5.28515625" customWidth="1"/>
    <col min="9721" max="9721" width="8.7109375" customWidth="1"/>
    <col min="9722" max="9722" width="5" customWidth="1"/>
    <col min="9723" max="9723" width="10.42578125" customWidth="1"/>
    <col min="9724" max="9724" width="10.85546875" customWidth="1"/>
    <col min="9725" max="9725" width="6.28515625" customWidth="1"/>
    <col min="9726" max="9726" width="7.7109375" customWidth="1"/>
    <col min="9727" max="9727" width="7.42578125" customWidth="1"/>
    <col min="9728" max="9728" width="6.28515625" customWidth="1"/>
    <col min="9729" max="9729" width="6.42578125" customWidth="1"/>
    <col min="9730" max="9730" width="9.42578125" customWidth="1"/>
    <col min="9731" max="9731" width="6.85546875" customWidth="1"/>
    <col min="9732" max="9732" width="7.7109375" customWidth="1"/>
    <col min="9733" max="9733" width="6.5703125" customWidth="1"/>
    <col min="9734" max="9734" width="6.28515625" customWidth="1"/>
    <col min="9735" max="9735" width="8.28515625" customWidth="1"/>
    <col min="9736" max="9737" width="6.5703125" customWidth="1"/>
    <col min="9738" max="9738" width="8" customWidth="1"/>
    <col min="9739" max="9739" width="7.140625" customWidth="1"/>
    <col min="9740" max="9740" width="7" customWidth="1"/>
    <col min="9741" max="9741" width="7.28515625" customWidth="1"/>
    <col min="9742" max="9742" width="5.85546875" customWidth="1"/>
    <col min="9743" max="9743" width="5.7109375" customWidth="1"/>
    <col min="9744" max="9744" width="7.28515625" customWidth="1"/>
    <col min="9745" max="9745" width="6.42578125" customWidth="1"/>
    <col min="9746" max="9746" width="5.28515625" customWidth="1"/>
    <col min="9747" max="9748" width="5.85546875" customWidth="1"/>
    <col min="9749" max="9749" width="7.7109375" customWidth="1"/>
    <col min="9750" max="9750" width="6" customWidth="1"/>
    <col min="9751" max="9751" width="6.5703125" customWidth="1"/>
    <col min="9752" max="9752" width="5.85546875" customWidth="1"/>
    <col min="9753" max="9753" width="7.140625" customWidth="1"/>
    <col min="9754" max="9754" width="7.42578125" customWidth="1"/>
    <col min="9755" max="9756" width="5.85546875" customWidth="1"/>
    <col min="9960" max="9960" width="25.5703125" customWidth="1"/>
    <col min="9961" max="9961" width="12.42578125" customWidth="1"/>
    <col min="9962" max="9962" width="4.140625" customWidth="1"/>
    <col min="9963" max="9963" width="4.5703125" customWidth="1"/>
    <col min="9964" max="9964" width="19.85546875" customWidth="1"/>
    <col min="9965" max="9965" width="12.85546875" customWidth="1"/>
    <col min="9966" max="9966" width="5.7109375" customWidth="1"/>
    <col min="9967" max="9967" width="3.5703125" customWidth="1"/>
    <col min="9968" max="9968" width="10" customWidth="1"/>
    <col min="9969" max="9969" width="8" customWidth="1"/>
    <col min="9970" max="9970" width="29.28515625" customWidth="1"/>
    <col min="9971" max="9971" width="9.7109375" customWidth="1"/>
    <col min="9972" max="9972" width="4.7109375" customWidth="1"/>
    <col min="9973" max="9974" width="5" customWidth="1"/>
    <col min="9975" max="9975" width="9.85546875" customWidth="1"/>
    <col min="9976" max="9976" width="5.28515625" customWidth="1"/>
    <col min="9977" max="9977" width="8.7109375" customWidth="1"/>
    <col min="9978" max="9978" width="5" customWidth="1"/>
    <col min="9979" max="9979" width="10.42578125" customWidth="1"/>
    <col min="9980" max="9980" width="10.85546875" customWidth="1"/>
    <col min="9981" max="9981" width="6.28515625" customWidth="1"/>
    <col min="9982" max="9982" width="7.7109375" customWidth="1"/>
    <col min="9983" max="9983" width="7.42578125" customWidth="1"/>
    <col min="9984" max="9984" width="6.28515625" customWidth="1"/>
    <col min="9985" max="9985" width="6.42578125" customWidth="1"/>
    <col min="9986" max="9986" width="9.42578125" customWidth="1"/>
    <col min="9987" max="9987" width="6.85546875" customWidth="1"/>
    <col min="9988" max="9988" width="7.7109375" customWidth="1"/>
    <col min="9989" max="9989" width="6.5703125" customWidth="1"/>
    <col min="9990" max="9990" width="6.28515625" customWidth="1"/>
    <col min="9991" max="9991" width="8.28515625" customWidth="1"/>
    <col min="9992" max="9993" width="6.5703125" customWidth="1"/>
    <col min="9994" max="9994" width="8" customWidth="1"/>
    <col min="9995" max="9995" width="7.140625" customWidth="1"/>
    <col min="9996" max="9996" width="7" customWidth="1"/>
    <col min="9997" max="9997" width="7.28515625" customWidth="1"/>
    <col min="9998" max="9998" width="5.85546875" customWidth="1"/>
    <col min="9999" max="9999" width="5.7109375" customWidth="1"/>
    <col min="10000" max="10000" width="7.28515625" customWidth="1"/>
    <col min="10001" max="10001" width="6.42578125" customWidth="1"/>
    <col min="10002" max="10002" width="5.28515625" customWidth="1"/>
    <col min="10003" max="10004" width="5.85546875" customWidth="1"/>
    <col min="10005" max="10005" width="7.7109375" customWidth="1"/>
    <col min="10006" max="10006" width="6" customWidth="1"/>
    <col min="10007" max="10007" width="6.5703125" customWidth="1"/>
    <col min="10008" max="10008" width="5.85546875" customWidth="1"/>
    <col min="10009" max="10009" width="7.140625" customWidth="1"/>
    <col min="10010" max="10010" width="7.42578125" customWidth="1"/>
    <col min="10011" max="10012" width="5.85546875" customWidth="1"/>
    <col min="10216" max="10216" width="25.5703125" customWidth="1"/>
    <col min="10217" max="10217" width="12.42578125" customWidth="1"/>
    <col min="10218" max="10218" width="4.140625" customWidth="1"/>
    <col min="10219" max="10219" width="4.5703125" customWidth="1"/>
    <col min="10220" max="10220" width="19.85546875" customWidth="1"/>
    <col min="10221" max="10221" width="12.85546875" customWidth="1"/>
    <col min="10222" max="10222" width="5.7109375" customWidth="1"/>
    <col min="10223" max="10223" width="3.5703125" customWidth="1"/>
    <col min="10224" max="10224" width="10" customWidth="1"/>
    <col min="10225" max="10225" width="8" customWidth="1"/>
    <col min="10226" max="10226" width="29.28515625" customWidth="1"/>
    <col min="10227" max="10227" width="9.7109375" customWidth="1"/>
    <col min="10228" max="10228" width="4.7109375" customWidth="1"/>
    <col min="10229" max="10230" width="5" customWidth="1"/>
    <col min="10231" max="10231" width="9.85546875" customWidth="1"/>
    <col min="10232" max="10232" width="5.28515625" customWidth="1"/>
    <col min="10233" max="10233" width="8.7109375" customWidth="1"/>
    <col min="10234" max="10234" width="5" customWidth="1"/>
    <col min="10235" max="10235" width="10.42578125" customWidth="1"/>
    <col min="10236" max="10236" width="10.85546875" customWidth="1"/>
    <col min="10237" max="10237" width="6.28515625" customWidth="1"/>
    <col min="10238" max="10238" width="7.7109375" customWidth="1"/>
    <col min="10239" max="10239" width="7.42578125" customWidth="1"/>
    <col min="10240" max="10240" width="6.28515625" customWidth="1"/>
    <col min="10241" max="10241" width="6.42578125" customWidth="1"/>
    <col min="10242" max="10242" width="9.42578125" customWidth="1"/>
    <col min="10243" max="10243" width="6.85546875" customWidth="1"/>
    <col min="10244" max="10244" width="7.7109375" customWidth="1"/>
    <col min="10245" max="10245" width="6.5703125" customWidth="1"/>
    <col min="10246" max="10246" width="6.28515625" customWidth="1"/>
    <col min="10247" max="10247" width="8.28515625" customWidth="1"/>
    <col min="10248" max="10249" width="6.5703125" customWidth="1"/>
    <col min="10250" max="10250" width="8" customWidth="1"/>
    <col min="10251" max="10251" width="7.140625" customWidth="1"/>
    <col min="10252" max="10252" width="7" customWidth="1"/>
    <col min="10253" max="10253" width="7.28515625" customWidth="1"/>
    <col min="10254" max="10254" width="5.85546875" customWidth="1"/>
    <col min="10255" max="10255" width="5.7109375" customWidth="1"/>
    <col min="10256" max="10256" width="7.28515625" customWidth="1"/>
    <col min="10257" max="10257" width="6.42578125" customWidth="1"/>
    <col min="10258" max="10258" width="5.28515625" customWidth="1"/>
    <col min="10259" max="10260" width="5.85546875" customWidth="1"/>
    <col min="10261" max="10261" width="7.7109375" customWidth="1"/>
    <col min="10262" max="10262" width="6" customWidth="1"/>
    <col min="10263" max="10263" width="6.5703125" customWidth="1"/>
    <col min="10264" max="10264" width="5.85546875" customWidth="1"/>
    <col min="10265" max="10265" width="7.140625" customWidth="1"/>
    <col min="10266" max="10266" width="7.42578125" customWidth="1"/>
    <col min="10267" max="10268" width="5.85546875" customWidth="1"/>
    <col min="10472" max="10472" width="25.5703125" customWidth="1"/>
    <col min="10473" max="10473" width="12.42578125" customWidth="1"/>
    <col min="10474" max="10474" width="4.140625" customWidth="1"/>
    <col min="10475" max="10475" width="4.5703125" customWidth="1"/>
    <col min="10476" max="10476" width="19.85546875" customWidth="1"/>
    <col min="10477" max="10477" width="12.85546875" customWidth="1"/>
    <col min="10478" max="10478" width="5.7109375" customWidth="1"/>
    <col min="10479" max="10479" width="3.5703125" customWidth="1"/>
    <col min="10480" max="10480" width="10" customWidth="1"/>
    <col min="10481" max="10481" width="8" customWidth="1"/>
    <col min="10482" max="10482" width="29.28515625" customWidth="1"/>
    <col min="10483" max="10483" width="9.7109375" customWidth="1"/>
    <col min="10484" max="10484" width="4.7109375" customWidth="1"/>
    <col min="10485" max="10486" width="5" customWidth="1"/>
    <col min="10487" max="10487" width="9.85546875" customWidth="1"/>
    <col min="10488" max="10488" width="5.28515625" customWidth="1"/>
    <col min="10489" max="10489" width="8.7109375" customWidth="1"/>
    <col min="10490" max="10490" width="5" customWidth="1"/>
    <col min="10491" max="10491" width="10.42578125" customWidth="1"/>
    <col min="10492" max="10492" width="10.85546875" customWidth="1"/>
    <col min="10493" max="10493" width="6.28515625" customWidth="1"/>
    <col min="10494" max="10494" width="7.7109375" customWidth="1"/>
    <col min="10495" max="10495" width="7.42578125" customWidth="1"/>
    <col min="10496" max="10496" width="6.28515625" customWidth="1"/>
    <col min="10497" max="10497" width="6.42578125" customWidth="1"/>
    <col min="10498" max="10498" width="9.42578125" customWidth="1"/>
    <col min="10499" max="10499" width="6.85546875" customWidth="1"/>
    <col min="10500" max="10500" width="7.7109375" customWidth="1"/>
    <col min="10501" max="10501" width="6.5703125" customWidth="1"/>
    <col min="10502" max="10502" width="6.28515625" customWidth="1"/>
    <col min="10503" max="10503" width="8.28515625" customWidth="1"/>
    <col min="10504" max="10505" width="6.5703125" customWidth="1"/>
    <col min="10506" max="10506" width="8" customWidth="1"/>
    <col min="10507" max="10507" width="7.140625" customWidth="1"/>
    <col min="10508" max="10508" width="7" customWidth="1"/>
    <col min="10509" max="10509" width="7.28515625" customWidth="1"/>
    <col min="10510" max="10510" width="5.85546875" customWidth="1"/>
    <col min="10511" max="10511" width="5.7109375" customWidth="1"/>
    <col min="10512" max="10512" width="7.28515625" customWidth="1"/>
    <col min="10513" max="10513" width="6.42578125" customWidth="1"/>
    <col min="10514" max="10514" width="5.28515625" customWidth="1"/>
    <col min="10515" max="10516" width="5.85546875" customWidth="1"/>
    <col min="10517" max="10517" width="7.7109375" customWidth="1"/>
    <col min="10518" max="10518" width="6" customWidth="1"/>
    <col min="10519" max="10519" width="6.5703125" customWidth="1"/>
    <col min="10520" max="10520" width="5.85546875" customWidth="1"/>
    <col min="10521" max="10521" width="7.140625" customWidth="1"/>
    <col min="10522" max="10522" width="7.42578125" customWidth="1"/>
    <col min="10523" max="10524" width="5.85546875" customWidth="1"/>
    <col min="10728" max="10728" width="25.5703125" customWidth="1"/>
    <col min="10729" max="10729" width="12.42578125" customWidth="1"/>
    <col min="10730" max="10730" width="4.140625" customWidth="1"/>
    <col min="10731" max="10731" width="4.5703125" customWidth="1"/>
    <col min="10732" max="10732" width="19.85546875" customWidth="1"/>
    <col min="10733" max="10733" width="12.85546875" customWidth="1"/>
    <col min="10734" max="10734" width="5.7109375" customWidth="1"/>
    <col min="10735" max="10735" width="3.5703125" customWidth="1"/>
    <col min="10736" max="10736" width="10" customWidth="1"/>
    <col min="10737" max="10737" width="8" customWidth="1"/>
    <col min="10738" max="10738" width="29.28515625" customWidth="1"/>
    <col min="10739" max="10739" width="9.7109375" customWidth="1"/>
    <col min="10740" max="10740" width="4.7109375" customWidth="1"/>
    <col min="10741" max="10742" width="5" customWidth="1"/>
    <col min="10743" max="10743" width="9.85546875" customWidth="1"/>
    <col min="10744" max="10744" width="5.28515625" customWidth="1"/>
    <col min="10745" max="10745" width="8.7109375" customWidth="1"/>
    <col min="10746" max="10746" width="5" customWidth="1"/>
    <col min="10747" max="10747" width="10.42578125" customWidth="1"/>
    <col min="10748" max="10748" width="10.85546875" customWidth="1"/>
    <col min="10749" max="10749" width="6.28515625" customWidth="1"/>
    <col min="10750" max="10750" width="7.7109375" customWidth="1"/>
    <col min="10751" max="10751" width="7.42578125" customWidth="1"/>
    <col min="10752" max="10752" width="6.28515625" customWidth="1"/>
    <col min="10753" max="10753" width="6.42578125" customWidth="1"/>
    <col min="10754" max="10754" width="9.42578125" customWidth="1"/>
    <col min="10755" max="10755" width="6.85546875" customWidth="1"/>
    <col min="10756" max="10756" width="7.7109375" customWidth="1"/>
    <col min="10757" max="10757" width="6.5703125" customWidth="1"/>
    <col min="10758" max="10758" width="6.28515625" customWidth="1"/>
    <col min="10759" max="10759" width="8.28515625" customWidth="1"/>
    <col min="10760" max="10761" width="6.5703125" customWidth="1"/>
    <col min="10762" max="10762" width="8" customWidth="1"/>
    <col min="10763" max="10763" width="7.140625" customWidth="1"/>
    <col min="10764" max="10764" width="7" customWidth="1"/>
    <col min="10765" max="10765" width="7.28515625" customWidth="1"/>
    <col min="10766" max="10766" width="5.85546875" customWidth="1"/>
    <col min="10767" max="10767" width="5.7109375" customWidth="1"/>
    <col min="10768" max="10768" width="7.28515625" customWidth="1"/>
    <col min="10769" max="10769" width="6.42578125" customWidth="1"/>
    <col min="10770" max="10770" width="5.28515625" customWidth="1"/>
    <col min="10771" max="10772" width="5.85546875" customWidth="1"/>
    <col min="10773" max="10773" width="7.7109375" customWidth="1"/>
    <col min="10774" max="10774" width="6" customWidth="1"/>
    <col min="10775" max="10775" width="6.5703125" customWidth="1"/>
    <col min="10776" max="10776" width="5.85546875" customWidth="1"/>
    <col min="10777" max="10777" width="7.140625" customWidth="1"/>
    <col min="10778" max="10778" width="7.42578125" customWidth="1"/>
    <col min="10779" max="10780" width="5.85546875" customWidth="1"/>
    <col min="10984" max="10984" width="25.5703125" customWidth="1"/>
    <col min="10985" max="10985" width="12.42578125" customWidth="1"/>
    <col min="10986" max="10986" width="4.140625" customWidth="1"/>
    <col min="10987" max="10987" width="4.5703125" customWidth="1"/>
    <col min="10988" max="10988" width="19.85546875" customWidth="1"/>
    <col min="10989" max="10989" width="12.85546875" customWidth="1"/>
    <col min="10990" max="10990" width="5.7109375" customWidth="1"/>
    <col min="10991" max="10991" width="3.5703125" customWidth="1"/>
    <col min="10992" max="10992" width="10" customWidth="1"/>
    <col min="10993" max="10993" width="8" customWidth="1"/>
    <col min="10994" max="10994" width="29.28515625" customWidth="1"/>
    <col min="10995" max="10995" width="9.7109375" customWidth="1"/>
    <col min="10996" max="10996" width="4.7109375" customWidth="1"/>
    <col min="10997" max="10998" width="5" customWidth="1"/>
    <col min="10999" max="10999" width="9.85546875" customWidth="1"/>
    <col min="11000" max="11000" width="5.28515625" customWidth="1"/>
    <col min="11001" max="11001" width="8.7109375" customWidth="1"/>
    <col min="11002" max="11002" width="5" customWidth="1"/>
    <col min="11003" max="11003" width="10.42578125" customWidth="1"/>
    <col min="11004" max="11004" width="10.85546875" customWidth="1"/>
    <col min="11005" max="11005" width="6.28515625" customWidth="1"/>
    <col min="11006" max="11006" width="7.7109375" customWidth="1"/>
    <col min="11007" max="11007" width="7.42578125" customWidth="1"/>
    <col min="11008" max="11008" width="6.28515625" customWidth="1"/>
    <col min="11009" max="11009" width="6.42578125" customWidth="1"/>
    <col min="11010" max="11010" width="9.42578125" customWidth="1"/>
    <col min="11011" max="11011" width="6.85546875" customWidth="1"/>
    <col min="11012" max="11012" width="7.7109375" customWidth="1"/>
    <col min="11013" max="11013" width="6.5703125" customWidth="1"/>
    <col min="11014" max="11014" width="6.28515625" customWidth="1"/>
    <col min="11015" max="11015" width="8.28515625" customWidth="1"/>
    <col min="11016" max="11017" width="6.5703125" customWidth="1"/>
    <col min="11018" max="11018" width="8" customWidth="1"/>
    <col min="11019" max="11019" width="7.140625" customWidth="1"/>
    <col min="11020" max="11020" width="7" customWidth="1"/>
    <col min="11021" max="11021" width="7.28515625" customWidth="1"/>
    <col min="11022" max="11022" width="5.85546875" customWidth="1"/>
    <col min="11023" max="11023" width="5.7109375" customWidth="1"/>
    <col min="11024" max="11024" width="7.28515625" customWidth="1"/>
    <col min="11025" max="11025" width="6.42578125" customWidth="1"/>
    <col min="11026" max="11026" width="5.28515625" customWidth="1"/>
    <col min="11027" max="11028" width="5.85546875" customWidth="1"/>
    <col min="11029" max="11029" width="7.7109375" customWidth="1"/>
    <col min="11030" max="11030" width="6" customWidth="1"/>
    <col min="11031" max="11031" width="6.5703125" customWidth="1"/>
    <col min="11032" max="11032" width="5.85546875" customWidth="1"/>
    <col min="11033" max="11033" width="7.140625" customWidth="1"/>
    <col min="11034" max="11034" width="7.42578125" customWidth="1"/>
    <col min="11035" max="11036" width="5.85546875" customWidth="1"/>
    <col min="11240" max="11240" width="25.5703125" customWidth="1"/>
    <col min="11241" max="11241" width="12.42578125" customWidth="1"/>
    <col min="11242" max="11242" width="4.140625" customWidth="1"/>
    <col min="11243" max="11243" width="4.5703125" customWidth="1"/>
    <col min="11244" max="11244" width="19.85546875" customWidth="1"/>
    <col min="11245" max="11245" width="12.85546875" customWidth="1"/>
    <col min="11246" max="11246" width="5.7109375" customWidth="1"/>
    <col min="11247" max="11247" width="3.5703125" customWidth="1"/>
    <col min="11248" max="11248" width="10" customWidth="1"/>
    <col min="11249" max="11249" width="8" customWidth="1"/>
    <col min="11250" max="11250" width="29.28515625" customWidth="1"/>
    <col min="11251" max="11251" width="9.7109375" customWidth="1"/>
    <col min="11252" max="11252" width="4.7109375" customWidth="1"/>
    <col min="11253" max="11254" width="5" customWidth="1"/>
    <col min="11255" max="11255" width="9.85546875" customWidth="1"/>
    <col min="11256" max="11256" width="5.28515625" customWidth="1"/>
    <col min="11257" max="11257" width="8.7109375" customWidth="1"/>
    <col min="11258" max="11258" width="5" customWidth="1"/>
    <col min="11259" max="11259" width="10.42578125" customWidth="1"/>
    <col min="11260" max="11260" width="10.85546875" customWidth="1"/>
    <col min="11261" max="11261" width="6.28515625" customWidth="1"/>
    <col min="11262" max="11262" width="7.7109375" customWidth="1"/>
    <col min="11263" max="11263" width="7.42578125" customWidth="1"/>
    <col min="11264" max="11264" width="6.28515625" customWidth="1"/>
    <col min="11265" max="11265" width="6.42578125" customWidth="1"/>
    <col min="11266" max="11266" width="9.42578125" customWidth="1"/>
    <col min="11267" max="11267" width="6.85546875" customWidth="1"/>
    <col min="11268" max="11268" width="7.7109375" customWidth="1"/>
    <col min="11269" max="11269" width="6.5703125" customWidth="1"/>
    <col min="11270" max="11270" width="6.28515625" customWidth="1"/>
    <col min="11271" max="11271" width="8.28515625" customWidth="1"/>
    <col min="11272" max="11273" width="6.5703125" customWidth="1"/>
    <col min="11274" max="11274" width="8" customWidth="1"/>
    <col min="11275" max="11275" width="7.140625" customWidth="1"/>
    <col min="11276" max="11276" width="7" customWidth="1"/>
    <col min="11277" max="11277" width="7.28515625" customWidth="1"/>
    <col min="11278" max="11278" width="5.85546875" customWidth="1"/>
    <col min="11279" max="11279" width="5.7109375" customWidth="1"/>
    <col min="11280" max="11280" width="7.28515625" customWidth="1"/>
    <col min="11281" max="11281" width="6.42578125" customWidth="1"/>
    <col min="11282" max="11282" width="5.28515625" customWidth="1"/>
    <col min="11283" max="11284" width="5.85546875" customWidth="1"/>
    <col min="11285" max="11285" width="7.7109375" customWidth="1"/>
    <col min="11286" max="11286" width="6" customWidth="1"/>
    <col min="11287" max="11287" width="6.5703125" customWidth="1"/>
    <col min="11288" max="11288" width="5.85546875" customWidth="1"/>
    <col min="11289" max="11289" width="7.140625" customWidth="1"/>
    <col min="11290" max="11290" width="7.42578125" customWidth="1"/>
    <col min="11291" max="11292" width="5.85546875" customWidth="1"/>
    <col min="11496" max="11496" width="25.5703125" customWidth="1"/>
    <col min="11497" max="11497" width="12.42578125" customWidth="1"/>
    <col min="11498" max="11498" width="4.140625" customWidth="1"/>
    <col min="11499" max="11499" width="4.5703125" customWidth="1"/>
    <col min="11500" max="11500" width="19.85546875" customWidth="1"/>
    <col min="11501" max="11501" width="12.85546875" customWidth="1"/>
    <col min="11502" max="11502" width="5.7109375" customWidth="1"/>
    <col min="11503" max="11503" width="3.5703125" customWidth="1"/>
    <col min="11504" max="11504" width="10" customWidth="1"/>
    <col min="11505" max="11505" width="8" customWidth="1"/>
    <col min="11506" max="11506" width="29.28515625" customWidth="1"/>
    <col min="11507" max="11507" width="9.7109375" customWidth="1"/>
    <col min="11508" max="11508" width="4.7109375" customWidth="1"/>
    <col min="11509" max="11510" width="5" customWidth="1"/>
    <col min="11511" max="11511" width="9.85546875" customWidth="1"/>
    <col min="11512" max="11512" width="5.28515625" customWidth="1"/>
    <col min="11513" max="11513" width="8.7109375" customWidth="1"/>
    <col min="11514" max="11514" width="5" customWidth="1"/>
    <col min="11515" max="11515" width="10.42578125" customWidth="1"/>
    <col min="11516" max="11516" width="10.85546875" customWidth="1"/>
    <col min="11517" max="11517" width="6.28515625" customWidth="1"/>
    <col min="11518" max="11518" width="7.7109375" customWidth="1"/>
    <col min="11519" max="11519" width="7.42578125" customWidth="1"/>
    <col min="11520" max="11520" width="6.28515625" customWidth="1"/>
    <col min="11521" max="11521" width="6.42578125" customWidth="1"/>
    <col min="11522" max="11522" width="9.42578125" customWidth="1"/>
    <col min="11523" max="11523" width="6.85546875" customWidth="1"/>
    <col min="11524" max="11524" width="7.7109375" customWidth="1"/>
    <col min="11525" max="11525" width="6.5703125" customWidth="1"/>
    <col min="11526" max="11526" width="6.28515625" customWidth="1"/>
    <col min="11527" max="11527" width="8.28515625" customWidth="1"/>
    <col min="11528" max="11529" width="6.5703125" customWidth="1"/>
    <col min="11530" max="11530" width="8" customWidth="1"/>
    <col min="11531" max="11531" width="7.140625" customWidth="1"/>
    <col min="11532" max="11532" width="7" customWidth="1"/>
    <col min="11533" max="11533" width="7.28515625" customWidth="1"/>
    <col min="11534" max="11534" width="5.85546875" customWidth="1"/>
    <col min="11535" max="11535" width="5.7109375" customWidth="1"/>
    <col min="11536" max="11536" width="7.28515625" customWidth="1"/>
    <col min="11537" max="11537" width="6.42578125" customWidth="1"/>
    <col min="11538" max="11538" width="5.28515625" customWidth="1"/>
    <col min="11539" max="11540" width="5.85546875" customWidth="1"/>
    <col min="11541" max="11541" width="7.7109375" customWidth="1"/>
    <col min="11542" max="11542" width="6" customWidth="1"/>
    <col min="11543" max="11543" width="6.5703125" customWidth="1"/>
    <col min="11544" max="11544" width="5.85546875" customWidth="1"/>
    <col min="11545" max="11545" width="7.140625" customWidth="1"/>
    <col min="11546" max="11546" width="7.42578125" customWidth="1"/>
    <col min="11547" max="11548" width="5.85546875" customWidth="1"/>
    <col min="11752" max="11752" width="25.5703125" customWidth="1"/>
    <col min="11753" max="11753" width="12.42578125" customWidth="1"/>
    <col min="11754" max="11754" width="4.140625" customWidth="1"/>
    <col min="11755" max="11755" width="4.5703125" customWidth="1"/>
    <col min="11756" max="11756" width="19.85546875" customWidth="1"/>
    <col min="11757" max="11757" width="12.85546875" customWidth="1"/>
    <col min="11758" max="11758" width="5.7109375" customWidth="1"/>
    <col min="11759" max="11759" width="3.5703125" customWidth="1"/>
    <col min="11760" max="11760" width="10" customWidth="1"/>
    <col min="11761" max="11761" width="8" customWidth="1"/>
    <col min="11762" max="11762" width="29.28515625" customWidth="1"/>
    <col min="11763" max="11763" width="9.7109375" customWidth="1"/>
    <col min="11764" max="11764" width="4.7109375" customWidth="1"/>
    <col min="11765" max="11766" width="5" customWidth="1"/>
    <col min="11767" max="11767" width="9.85546875" customWidth="1"/>
    <col min="11768" max="11768" width="5.28515625" customWidth="1"/>
    <col min="11769" max="11769" width="8.7109375" customWidth="1"/>
    <col min="11770" max="11770" width="5" customWidth="1"/>
    <col min="11771" max="11771" width="10.42578125" customWidth="1"/>
    <col min="11772" max="11772" width="10.85546875" customWidth="1"/>
    <col min="11773" max="11773" width="6.28515625" customWidth="1"/>
    <col min="11774" max="11774" width="7.7109375" customWidth="1"/>
    <col min="11775" max="11775" width="7.42578125" customWidth="1"/>
    <col min="11776" max="11776" width="6.28515625" customWidth="1"/>
    <col min="11777" max="11777" width="6.42578125" customWidth="1"/>
    <col min="11778" max="11778" width="9.42578125" customWidth="1"/>
    <col min="11779" max="11779" width="6.85546875" customWidth="1"/>
    <col min="11780" max="11780" width="7.7109375" customWidth="1"/>
    <col min="11781" max="11781" width="6.5703125" customWidth="1"/>
    <col min="11782" max="11782" width="6.28515625" customWidth="1"/>
    <col min="11783" max="11783" width="8.28515625" customWidth="1"/>
    <col min="11784" max="11785" width="6.5703125" customWidth="1"/>
    <col min="11786" max="11786" width="8" customWidth="1"/>
    <col min="11787" max="11787" width="7.140625" customWidth="1"/>
    <col min="11788" max="11788" width="7" customWidth="1"/>
    <col min="11789" max="11789" width="7.28515625" customWidth="1"/>
    <col min="11790" max="11790" width="5.85546875" customWidth="1"/>
    <col min="11791" max="11791" width="5.7109375" customWidth="1"/>
    <col min="11792" max="11792" width="7.28515625" customWidth="1"/>
    <col min="11793" max="11793" width="6.42578125" customWidth="1"/>
    <col min="11794" max="11794" width="5.28515625" customWidth="1"/>
    <col min="11795" max="11796" width="5.85546875" customWidth="1"/>
    <col min="11797" max="11797" width="7.7109375" customWidth="1"/>
    <col min="11798" max="11798" width="6" customWidth="1"/>
    <col min="11799" max="11799" width="6.5703125" customWidth="1"/>
    <col min="11800" max="11800" width="5.85546875" customWidth="1"/>
    <col min="11801" max="11801" width="7.140625" customWidth="1"/>
    <col min="11802" max="11802" width="7.42578125" customWidth="1"/>
    <col min="11803" max="11804" width="5.85546875" customWidth="1"/>
    <col min="12008" max="12008" width="25.5703125" customWidth="1"/>
    <col min="12009" max="12009" width="12.42578125" customWidth="1"/>
    <col min="12010" max="12010" width="4.140625" customWidth="1"/>
    <col min="12011" max="12011" width="4.5703125" customWidth="1"/>
    <col min="12012" max="12012" width="19.85546875" customWidth="1"/>
    <col min="12013" max="12013" width="12.85546875" customWidth="1"/>
    <col min="12014" max="12014" width="5.7109375" customWidth="1"/>
    <col min="12015" max="12015" width="3.5703125" customWidth="1"/>
    <col min="12016" max="12016" width="10" customWidth="1"/>
    <col min="12017" max="12017" width="8" customWidth="1"/>
    <col min="12018" max="12018" width="29.28515625" customWidth="1"/>
    <col min="12019" max="12019" width="9.7109375" customWidth="1"/>
    <col min="12020" max="12020" width="4.7109375" customWidth="1"/>
    <col min="12021" max="12022" width="5" customWidth="1"/>
    <col min="12023" max="12023" width="9.85546875" customWidth="1"/>
    <col min="12024" max="12024" width="5.28515625" customWidth="1"/>
    <col min="12025" max="12025" width="8.7109375" customWidth="1"/>
    <col min="12026" max="12026" width="5" customWidth="1"/>
    <col min="12027" max="12027" width="10.42578125" customWidth="1"/>
    <col min="12028" max="12028" width="10.85546875" customWidth="1"/>
    <col min="12029" max="12029" width="6.28515625" customWidth="1"/>
    <col min="12030" max="12030" width="7.7109375" customWidth="1"/>
    <col min="12031" max="12031" width="7.42578125" customWidth="1"/>
    <col min="12032" max="12032" width="6.28515625" customWidth="1"/>
    <col min="12033" max="12033" width="6.42578125" customWidth="1"/>
    <col min="12034" max="12034" width="9.42578125" customWidth="1"/>
    <col min="12035" max="12035" width="6.85546875" customWidth="1"/>
    <col min="12036" max="12036" width="7.7109375" customWidth="1"/>
    <col min="12037" max="12037" width="6.5703125" customWidth="1"/>
    <col min="12038" max="12038" width="6.28515625" customWidth="1"/>
    <col min="12039" max="12039" width="8.28515625" customWidth="1"/>
    <col min="12040" max="12041" width="6.5703125" customWidth="1"/>
    <col min="12042" max="12042" width="8" customWidth="1"/>
    <col min="12043" max="12043" width="7.140625" customWidth="1"/>
    <col min="12044" max="12044" width="7" customWidth="1"/>
    <col min="12045" max="12045" width="7.28515625" customWidth="1"/>
    <col min="12046" max="12046" width="5.85546875" customWidth="1"/>
    <col min="12047" max="12047" width="5.7109375" customWidth="1"/>
    <col min="12048" max="12048" width="7.28515625" customWidth="1"/>
    <col min="12049" max="12049" width="6.42578125" customWidth="1"/>
    <col min="12050" max="12050" width="5.28515625" customWidth="1"/>
    <col min="12051" max="12052" width="5.85546875" customWidth="1"/>
    <col min="12053" max="12053" width="7.7109375" customWidth="1"/>
    <col min="12054" max="12054" width="6" customWidth="1"/>
    <col min="12055" max="12055" width="6.5703125" customWidth="1"/>
    <col min="12056" max="12056" width="5.85546875" customWidth="1"/>
    <col min="12057" max="12057" width="7.140625" customWidth="1"/>
    <col min="12058" max="12058" width="7.42578125" customWidth="1"/>
    <col min="12059" max="12060" width="5.85546875" customWidth="1"/>
    <col min="12264" max="12264" width="25.5703125" customWidth="1"/>
    <col min="12265" max="12265" width="12.42578125" customWidth="1"/>
    <col min="12266" max="12266" width="4.140625" customWidth="1"/>
    <col min="12267" max="12267" width="4.5703125" customWidth="1"/>
    <col min="12268" max="12268" width="19.85546875" customWidth="1"/>
    <col min="12269" max="12269" width="12.85546875" customWidth="1"/>
    <col min="12270" max="12270" width="5.7109375" customWidth="1"/>
    <col min="12271" max="12271" width="3.5703125" customWidth="1"/>
    <col min="12272" max="12272" width="10" customWidth="1"/>
    <col min="12273" max="12273" width="8" customWidth="1"/>
    <col min="12274" max="12274" width="29.28515625" customWidth="1"/>
    <col min="12275" max="12275" width="9.7109375" customWidth="1"/>
    <col min="12276" max="12276" width="4.7109375" customWidth="1"/>
    <col min="12277" max="12278" width="5" customWidth="1"/>
    <col min="12279" max="12279" width="9.85546875" customWidth="1"/>
    <col min="12280" max="12280" width="5.28515625" customWidth="1"/>
    <col min="12281" max="12281" width="8.7109375" customWidth="1"/>
    <col min="12282" max="12282" width="5" customWidth="1"/>
    <col min="12283" max="12283" width="10.42578125" customWidth="1"/>
    <col min="12284" max="12284" width="10.85546875" customWidth="1"/>
    <col min="12285" max="12285" width="6.28515625" customWidth="1"/>
    <col min="12286" max="12286" width="7.7109375" customWidth="1"/>
    <col min="12287" max="12287" width="7.42578125" customWidth="1"/>
    <col min="12288" max="12288" width="6.28515625" customWidth="1"/>
    <col min="12289" max="12289" width="6.42578125" customWidth="1"/>
    <col min="12290" max="12290" width="9.42578125" customWidth="1"/>
    <col min="12291" max="12291" width="6.85546875" customWidth="1"/>
    <col min="12292" max="12292" width="7.7109375" customWidth="1"/>
    <col min="12293" max="12293" width="6.5703125" customWidth="1"/>
    <col min="12294" max="12294" width="6.28515625" customWidth="1"/>
    <col min="12295" max="12295" width="8.28515625" customWidth="1"/>
    <col min="12296" max="12297" width="6.5703125" customWidth="1"/>
    <col min="12298" max="12298" width="8" customWidth="1"/>
    <col min="12299" max="12299" width="7.140625" customWidth="1"/>
    <col min="12300" max="12300" width="7" customWidth="1"/>
    <col min="12301" max="12301" width="7.28515625" customWidth="1"/>
    <col min="12302" max="12302" width="5.85546875" customWidth="1"/>
    <col min="12303" max="12303" width="5.7109375" customWidth="1"/>
    <col min="12304" max="12304" width="7.28515625" customWidth="1"/>
    <col min="12305" max="12305" width="6.42578125" customWidth="1"/>
    <col min="12306" max="12306" width="5.28515625" customWidth="1"/>
    <col min="12307" max="12308" width="5.85546875" customWidth="1"/>
    <col min="12309" max="12309" width="7.7109375" customWidth="1"/>
    <col min="12310" max="12310" width="6" customWidth="1"/>
    <col min="12311" max="12311" width="6.5703125" customWidth="1"/>
    <col min="12312" max="12312" width="5.85546875" customWidth="1"/>
    <col min="12313" max="12313" width="7.140625" customWidth="1"/>
    <col min="12314" max="12314" width="7.42578125" customWidth="1"/>
    <col min="12315" max="12316" width="5.85546875" customWidth="1"/>
    <col min="12520" max="12520" width="25.5703125" customWidth="1"/>
    <col min="12521" max="12521" width="12.42578125" customWidth="1"/>
    <col min="12522" max="12522" width="4.140625" customWidth="1"/>
    <col min="12523" max="12523" width="4.5703125" customWidth="1"/>
    <col min="12524" max="12524" width="19.85546875" customWidth="1"/>
    <col min="12525" max="12525" width="12.85546875" customWidth="1"/>
    <col min="12526" max="12526" width="5.7109375" customWidth="1"/>
    <col min="12527" max="12527" width="3.5703125" customWidth="1"/>
    <col min="12528" max="12528" width="10" customWidth="1"/>
    <col min="12529" max="12529" width="8" customWidth="1"/>
    <col min="12530" max="12530" width="29.28515625" customWidth="1"/>
    <col min="12531" max="12531" width="9.7109375" customWidth="1"/>
    <col min="12532" max="12532" width="4.7109375" customWidth="1"/>
    <col min="12533" max="12534" width="5" customWidth="1"/>
    <col min="12535" max="12535" width="9.85546875" customWidth="1"/>
    <col min="12536" max="12536" width="5.28515625" customWidth="1"/>
    <col min="12537" max="12537" width="8.7109375" customWidth="1"/>
    <col min="12538" max="12538" width="5" customWidth="1"/>
    <col min="12539" max="12539" width="10.42578125" customWidth="1"/>
    <col min="12540" max="12540" width="10.85546875" customWidth="1"/>
    <col min="12541" max="12541" width="6.28515625" customWidth="1"/>
    <col min="12542" max="12542" width="7.7109375" customWidth="1"/>
    <col min="12543" max="12543" width="7.42578125" customWidth="1"/>
    <col min="12544" max="12544" width="6.28515625" customWidth="1"/>
    <col min="12545" max="12545" width="6.42578125" customWidth="1"/>
    <col min="12546" max="12546" width="9.42578125" customWidth="1"/>
    <col min="12547" max="12547" width="6.85546875" customWidth="1"/>
    <col min="12548" max="12548" width="7.7109375" customWidth="1"/>
    <col min="12549" max="12549" width="6.5703125" customWidth="1"/>
    <col min="12550" max="12550" width="6.28515625" customWidth="1"/>
    <col min="12551" max="12551" width="8.28515625" customWidth="1"/>
    <col min="12552" max="12553" width="6.5703125" customWidth="1"/>
    <col min="12554" max="12554" width="8" customWidth="1"/>
    <col min="12555" max="12555" width="7.140625" customWidth="1"/>
    <col min="12556" max="12556" width="7" customWidth="1"/>
    <col min="12557" max="12557" width="7.28515625" customWidth="1"/>
    <col min="12558" max="12558" width="5.85546875" customWidth="1"/>
    <col min="12559" max="12559" width="5.7109375" customWidth="1"/>
    <col min="12560" max="12560" width="7.28515625" customWidth="1"/>
    <col min="12561" max="12561" width="6.42578125" customWidth="1"/>
    <col min="12562" max="12562" width="5.28515625" customWidth="1"/>
    <col min="12563" max="12564" width="5.85546875" customWidth="1"/>
    <col min="12565" max="12565" width="7.7109375" customWidth="1"/>
    <col min="12566" max="12566" width="6" customWidth="1"/>
    <col min="12567" max="12567" width="6.5703125" customWidth="1"/>
    <col min="12568" max="12568" width="5.85546875" customWidth="1"/>
    <col min="12569" max="12569" width="7.140625" customWidth="1"/>
    <col min="12570" max="12570" width="7.42578125" customWidth="1"/>
    <col min="12571" max="12572" width="5.85546875" customWidth="1"/>
    <col min="12776" max="12776" width="25.5703125" customWidth="1"/>
    <col min="12777" max="12777" width="12.42578125" customWidth="1"/>
    <col min="12778" max="12778" width="4.140625" customWidth="1"/>
    <col min="12779" max="12779" width="4.5703125" customWidth="1"/>
    <col min="12780" max="12780" width="19.85546875" customWidth="1"/>
    <col min="12781" max="12781" width="12.85546875" customWidth="1"/>
    <col min="12782" max="12782" width="5.7109375" customWidth="1"/>
    <col min="12783" max="12783" width="3.5703125" customWidth="1"/>
    <col min="12784" max="12784" width="10" customWidth="1"/>
    <col min="12785" max="12785" width="8" customWidth="1"/>
    <col min="12786" max="12786" width="29.28515625" customWidth="1"/>
    <col min="12787" max="12787" width="9.7109375" customWidth="1"/>
    <col min="12788" max="12788" width="4.7109375" customWidth="1"/>
    <col min="12789" max="12790" width="5" customWidth="1"/>
    <col min="12791" max="12791" width="9.85546875" customWidth="1"/>
    <col min="12792" max="12792" width="5.28515625" customWidth="1"/>
    <col min="12793" max="12793" width="8.7109375" customWidth="1"/>
    <col min="12794" max="12794" width="5" customWidth="1"/>
    <col min="12795" max="12795" width="10.42578125" customWidth="1"/>
    <col min="12796" max="12796" width="10.85546875" customWidth="1"/>
    <col min="12797" max="12797" width="6.28515625" customWidth="1"/>
    <col min="12798" max="12798" width="7.7109375" customWidth="1"/>
    <col min="12799" max="12799" width="7.42578125" customWidth="1"/>
    <col min="12800" max="12800" width="6.28515625" customWidth="1"/>
    <col min="12801" max="12801" width="6.42578125" customWidth="1"/>
    <col min="12802" max="12802" width="9.42578125" customWidth="1"/>
    <col min="12803" max="12803" width="6.85546875" customWidth="1"/>
    <col min="12804" max="12804" width="7.7109375" customWidth="1"/>
    <col min="12805" max="12805" width="6.5703125" customWidth="1"/>
    <col min="12806" max="12806" width="6.28515625" customWidth="1"/>
    <col min="12807" max="12807" width="8.28515625" customWidth="1"/>
    <col min="12808" max="12809" width="6.5703125" customWidth="1"/>
    <col min="12810" max="12810" width="8" customWidth="1"/>
    <col min="12811" max="12811" width="7.140625" customWidth="1"/>
    <col min="12812" max="12812" width="7" customWidth="1"/>
    <col min="12813" max="12813" width="7.28515625" customWidth="1"/>
    <col min="12814" max="12814" width="5.85546875" customWidth="1"/>
    <col min="12815" max="12815" width="5.7109375" customWidth="1"/>
    <col min="12816" max="12816" width="7.28515625" customWidth="1"/>
    <col min="12817" max="12817" width="6.42578125" customWidth="1"/>
    <col min="12818" max="12818" width="5.28515625" customWidth="1"/>
    <col min="12819" max="12820" width="5.85546875" customWidth="1"/>
    <col min="12821" max="12821" width="7.7109375" customWidth="1"/>
    <col min="12822" max="12822" width="6" customWidth="1"/>
    <col min="12823" max="12823" width="6.5703125" customWidth="1"/>
    <col min="12824" max="12824" width="5.85546875" customWidth="1"/>
    <col min="12825" max="12825" width="7.140625" customWidth="1"/>
    <col min="12826" max="12826" width="7.42578125" customWidth="1"/>
    <col min="12827" max="12828" width="5.85546875" customWidth="1"/>
    <col min="13032" max="13032" width="25.5703125" customWidth="1"/>
    <col min="13033" max="13033" width="12.42578125" customWidth="1"/>
    <col min="13034" max="13034" width="4.140625" customWidth="1"/>
    <col min="13035" max="13035" width="4.5703125" customWidth="1"/>
    <col min="13036" max="13036" width="19.85546875" customWidth="1"/>
    <col min="13037" max="13037" width="12.85546875" customWidth="1"/>
    <col min="13038" max="13038" width="5.7109375" customWidth="1"/>
    <col min="13039" max="13039" width="3.5703125" customWidth="1"/>
    <col min="13040" max="13040" width="10" customWidth="1"/>
    <col min="13041" max="13041" width="8" customWidth="1"/>
    <col min="13042" max="13042" width="29.28515625" customWidth="1"/>
    <col min="13043" max="13043" width="9.7109375" customWidth="1"/>
    <col min="13044" max="13044" width="4.7109375" customWidth="1"/>
    <col min="13045" max="13046" width="5" customWidth="1"/>
    <col min="13047" max="13047" width="9.85546875" customWidth="1"/>
    <col min="13048" max="13048" width="5.28515625" customWidth="1"/>
    <col min="13049" max="13049" width="8.7109375" customWidth="1"/>
    <col min="13050" max="13050" width="5" customWidth="1"/>
    <col min="13051" max="13051" width="10.42578125" customWidth="1"/>
    <col min="13052" max="13052" width="10.85546875" customWidth="1"/>
    <col min="13053" max="13053" width="6.28515625" customWidth="1"/>
    <col min="13054" max="13054" width="7.7109375" customWidth="1"/>
    <col min="13055" max="13055" width="7.42578125" customWidth="1"/>
    <col min="13056" max="13056" width="6.28515625" customWidth="1"/>
    <col min="13057" max="13057" width="6.42578125" customWidth="1"/>
    <col min="13058" max="13058" width="9.42578125" customWidth="1"/>
    <col min="13059" max="13059" width="6.85546875" customWidth="1"/>
    <col min="13060" max="13060" width="7.7109375" customWidth="1"/>
    <col min="13061" max="13061" width="6.5703125" customWidth="1"/>
    <col min="13062" max="13062" width="6.28515625" customWidth="1"/>
    <col min="13063" max="13063" width="8.28515625" customWidth="1"/>
    <col min="13064" max="13065" width="6.5703125" customWidth="1"/>
    <col min="13066" max="13066" width="8" customWidth="1"/>
    <col min="13067" max="13067" width="7.140625" customWidth="1"/>
    <col min="13068" max="13068" width="7" customWidth="1"/>
    <col min="13069" max="13069" width="7.28515625" customWidth="1"/>
    <col min="13070" max="13070" width="5.85546875" customWidth="1"/>
    <col min="13071" max="13071" width="5.7109375" customWidth="1"/>
    <col min="13072" max="13072" width="7.28515625" customWidth="1"/>
    <col min="13073" max="13073" width="6.42578125" customWidth="1"/>
    <col min="13074" max="13074" width="5.28515625" customWidth="1"/>
    <col min="13075" max="13076" width="5.85546875" customWidth="1"/>
    <col min="13077" max="13077" width="7.7109375" customWidth="1"/>
    <col min="13078" max="13078" width="6" customWidth="1"/>
    <col min="13079" max="13079" width="6.5703125" customWidth="1"/>
    <col min="13080" max="13080" width="5.85546875" customWidth="1"/>
    <col min="13081" max="13081" width="7.140625" customWidth="1"/>
    <col min="13082" max="13082" width="7.42578125" customWidth="1"/>
    <col min="13083" max="13084" width="5.85546875" customWidth="1"/>
    <col min="13288" max="13288" width="25.5703125" customWidth="1"/>
    <col min="13289" max="13289" width="12.42578125" customWidth="1"/>
    <col min="13290" max="13290" width="4.140625" customWidth="1"/>
    <col min="13291" max="13291" width="4.5703125" customWidth="1"/>
    <col min="13292" max="13292" width="19.85546875" customWidth="1"/>
    <col min="13293" max="13293" width="12.85546875" customWidth="1"/>
    <col min="13294" max="13294" width="5.7109375" customWidth="1"/>
    <col min="13295" max="13295" width="3.5703125" customWidth="1"/>
    <col min="13296" max="13296" width="10" customWidth="1"/>
    <col min="13297" max="13297" width="8" customWidth="1"/>
    <col min="13298" max="13298" width="29.28515625" customWidth="1"/>
    <col min="13299" max="13299" width="9.7109375" customWidth="1"/>
    <col min="13300" max="13300" width="4.7109375" customWidth="1"/>
    <col min="13301" max="13302" width="5" customWidth="1"/>
    <col min="13303" max="13303" width="9.85546875" customWidth="1"/>
    <col min="13304" max="13304" width="5.28515625" customWidth="1"/>
    <col min="13305" max="13305" width="8.7109375" customWidth="1"/>
    <col min="13306" max="13306" width="5" customWidth="1"/>
    <col min="13307" max="13307" width="10.42578125" customWidth="1"/>
    <col min="13308" max="13308" width="10.85546875" customWidth="1"/>
    <col min="13309" max="13309" width="6.28515625" customWidth="1"/>
    <col min="13310" max="13310" width="7.7109375" customWidth="1"/>
    <col min="13311" max="13311" width="7.42578125" customWidth="1"/>
    <col min="13312" max="13312" width="6.28515625" customWidth="1"/>
    <col min="13313" max="13313" width="6.42578125" customWidth="1"/>
    <col min="13314" max="13314" width="9.42578125" customWidth="1"/>
    <col min="13315" max="13315" width="6.85546875" customWidth="1"/>
    <col min="13316" max="13316" width="7.7109375" customWidth="1"/>
    <col min="13317" max="13317" width="6.5703125" customWidth="1"/>
    <col min="13318" max="13318" width="6.28515625" customWidth="1"/>
    <col min="13319" max="13319" width="8.28515625" customWidth="1"/>
    <col min="13320" max="13321" width="6.5703125" customWidth="1"/>
    <col min="13322" max="13322" width="8" customWidth="1"/>
    <col min="13323" max="13323" width="7.140625" customWidth="1"/>
    <col min="13324" max="13324" width="7" customWidth="1"/>
    <col min="13325" max="13325" width="7.28515625" customWidth="1"/>
    <col min="13326" max="13326" width="5.85546875" customWidth="1"/>
    <col min="13327" max="13327" width="5.7109375" customWidth="1"/>
    <col min="13328" max="13328" width="7.28515625" customWidth="1"/>
    <col min="13329" max="13329" width="6.42578125" customWidth="1"/>
    <col min="13330" max="13330" width="5.28515625" customWidth="1"/>
    <col min="13331" max="13332" width="5.85546875" customWidth="1"/>
    <col min="13333" max="13333" width="7.7109375" customWidth="1"/>
    <col min="13334" max="13334" width="6" customWidth="1"/>
    <col min="13335" max="13335" width="6.5703125" customWidth="1"/>
    <col min="13336" max="13336" width="5.85546875" customWidth="1"/>
    <col min="13337" max="13337" width="7.140625" customWidth="1"/>
    <col min="13338" max="13338" width="7.42578125" customWidth="1"/>
    <col min="13339" max="13340" width="5.85546875" customWidth="1"/>
    <col min="13544" max="13544" width="25.5703125" customWidth="1"/>
    <col min="13545" max="13545" width="12.42578125" customWidth="1"/>
    <col min="13546" max="13546" width="4.140625" customWidth="1"/>
    <col min="13547" max="13547" width="4.5703125" customWidth="1"/>
    <col min="13548" max="13548" width="19.85546875" customWidth="1"/>
    <col min="13549" max="13549" width="12.85546875" customWidth="1"/>
    <col min="13550" max="13550" width="5.7109375" customWidth="1"/>
    <col min="13551" max="13551" width="3.5703125" customWidth="1"/>
    <col min="13552" max="13552" width="10" customWidth="1"/>
    <col min="13553" max="13553" width="8" customWidth="1"/>
    <col min="13554" max="13554" width="29.28515625" customWidth="1"/>
    <col min="13555" max="13555" width="9.7109375" customWidth="1"/>
    <col min="13556" max="13556" width="4.7109375" customWidth="1"/>
    <col min="13557" max="13558" width="5" customWidth="1"/>
    <col min="13559" max="13559" width="9.85546875" customWidth="1"/>
    <col min="13560" max="13560" width="5.28515625" customWidth="1"/>
    <col min="13561" max="13561" width="8.7109375" customWidth="1"/>
    <col min="13562" max="13562" width="5" customWidth="1"/>
    <col min="13563" max="13563" width="10.42578125" customWidth="1"/>
    <col min="13564" max="13564" width="10.85546875" customWidth="1"/>
    <col min="13565" max="13565" width="6.28515625" customWidth="1"/>
    <col min="13566" max="13566" width="7.7109375" customWidth="1"/>
    <col min="13567" max="13567" width="7.42578125" customWidth="1"/>
    <col min="13568" max="13568" width="6.28515625" customWidth="1"/>
    <col min="13569" max="13569" width="6.42578125" customWidth="1"/>
    <col min="13570" max="13570" width="9.42578125" customWidth="1"/>
    <col min="13571" max="13571" width="6.85546875" customWidth="1"/>
    <col min="13572" max="13572" width="7.7109375" customWidth="1"/>
    <col min="13573" max="13573" width="6.5703125" customWidth="1"/>
    <col min="13574" max="13574" width="6.28515625" customWidth="1"/>
    <col min="13575" max="13575" width="8.28515625" customWidth="1"/>
    <col min="13576" max="13577" width="6.5703125" customWidth="1"/>
    <col min="13578" max="13578" width="8" customWidth="1"/>
    <col min="13579" max="13579" width="7.140625" customWidth="1"/>
    <col min="13580" max="13580" width="7" customWidth="1"/>
    <col min="13581" max="13581" width="7.28515625" customWidth="1"/>
    <col min="13582" max="13582" width="5.85546875" customWidth="1"/>
    <col min="13583" max="13583" width="5.7109375" customWidth="1"/>
    <col min="13584" max="13584" width="7.28515625" customWidth="1"/>
    <col min="13585" max="13585" width="6.42578125" customWidth="1"/>
    <col min="13586" max="13586" width="5.28515625" customWidth="1"/>
    <col min="13587" max="13588" width="5.85546875" customWidth="1"/>
    <col min="13589" max="13589" width="7.7109375" customWidth="1"/>
    <col min="13590" max="13590" width="6" customWidth="1"/>
    <col min="13591" max="13591" width="6.5703125" customWidth="1"/>
    <col min="13592" max="13592" width="5.85546875" customWidth="1"/>
    <col min="13593" max="13593" width="7.140625" customWidth="1"/>
    <col min="13594" max="13594" width="7.42578125" customWidth="1"/>
    <col min="13595" max="13596" width="5.85546875" customWidth="1"/>
    <col min="13800" max="13800" width="25.5703125" customWidth="1"/>
    <col min="13801" max="13801" width="12.42578125" customWidth="1"/>
    <col min="13802" max="13802" width="4.140625" customWidth="1"/>
    <col min="13803" max="13803" width="4.5703125" customWidth="1"/>
    <col min="13804" max="13804" width="19.85546875" customWidth="1"/>
    <col min="13805" max="13805" width="12.85546875" customWidth="1"/>
    <col min="13806" max="13806" width="5.7109375" customWidth="1"/>
    <col min="13807" max="13807" width="3.5703125" customWidth="1"/>
    <col min="13808" max="13808" width="10" customWidth="1"/>
    <col min="13809" max="13809" width="8" customWidth="1"/>
    <col min="13810" max="13810" width="29.28515625" customWidth="1"/>
    <col min="13811" max="13811" width="9.7109375" customWidth="1"/>
    <col min="13812" max="13812" width="4.7109375" customWidth="1"/>
    <col min="13813" max="13814" width="5" customWidth="1"/>
    <col min="13815" max="13815" width="9.85546875" customWidth="1"/>
    <col min="13816" max="13816" width="5.28515625" customWidth="1"/>
    <col min="13817" max="13817" width="8.7109375" customWidth="1"/>
    <col min="13818" max="13818" width="5" customWidth="1"/>
    <col min="13819" max="13819" width="10.42578125" customWidth="1"/>
    <col min="13820" max="13820" width="10.85546875" customWidth="1"/>
    <col min="13821" max="13821" width="6.28515625" customWidth="1"/>
    <col min="13822" max="13822" width="7.7109375" customWidth="1"/>
    <col min="13823" max="13823" width="7.42578125" customWidth="1"/>
    <col min="13824" max="13824" width="6.28515625" customWidth="1"/>
    <col min="13825" max="13825" width="6.42578125" customWidth="1"/>
    <col min="13826" max="13826" width="9.42578125" customWidth="1"/>
    <col min="13827" max="13827" width="6.85546875" customWidth="1"/>
    <col min="13828" max="13828" width="7.7109375" customWidth="1"/>
    <col min="13829" max="13829" width="6.5703125" customWidth="1"/>
    <col min="13830" max="13830" width="6.28515625" customWidth="1"/>
    <col min="13831" max="13831" width="8.28515625" customWidth="1"/>
    <col min="13832" max="13833" width="6.5703125" customWidth="1"/>
    <col min="13834" max="13834" width="8" customWidth="1"/>
    <col min="13835" max="13835" width="7.140625" customWidth="1"/>
    <col min="13836" max="13836" width="7" customWidth="1"/>
    <col min="13837" max="13837" width="7.28515625" customWidth="1"/>
    <col min="13838" max="13838" width="5.85546875" customWidth="1"/>
    <col min="13839" max="13839" width="5.7109375" customWidth="1"/>
    <col min="13840" max="13840" width="7.28515625" customWidth="1"/>
    <col min="13841" max="13841" width="6.42578125" customWidth="1"/>
    <col min="13842" max="13842" width="5.28515625" customWidth="1"/>
    <col min="13843" max="13844" width="5.85546875" customWidth="1"/>
    <col min="13845" max="13845" width="7.7109375" customWidth="1"/>
    <col min="13846" max="13846" width="6" customWidth="1"/>
    <col min="13847" max="13847" width="6.5703125" customWidth="1"/>
    <col min="13848" max="13848" width="5.85546875" customWidth="1"/>
    <col min="13849" max="13849" width="7.140625" customWidth="1"/>
    <col min="13850" max="13850" width="7.42578125" customWidth="1"/>
    <col min="13851" max="13852" width="5.85546875" customWidth="1"/>
    <col min="14056" max="14056" width="25.5703125" customWidth="1"/>
    <col min="14057" max="14057" width="12.42578125" customWidth="1"/>
    <col min="14058" max="14058" width="4.140625" customWidth="1"/>
    <col min="14059" max="14059" width="4.5703125" customWidth="1"/>
    <col min="14060" max="14060" width="19.85546875" customWidth="1"/>
    <col min="14061" max="14061" width="12.85546875" customWidth="1"/>
    <col min="14062" max="14062" width="5.7109375" customWidth="1"/>
    <col min="14063" max="14063" width="3.5703125" customWidth="1"/>
    <col min="14064" max="14064" width="10" customWidth="1"/>
    <col min="14065" max="14065" width="8" customWidth="1"/>
    <col min="14066" max="14066" width="29.28515625" customWidth="1"/>
    <col min="14067" max="14067" width="9.7109375" customWidth="1"/>
    <col min="14068" max="14068" width="4.7109375" customWidth="1"/>
    <col min="14069" max="14070" width="5" customWidth="1"/>
    <col min="14071" max="14071" width="9.85546875" customWidth="1"/>
    <col min="14072" max="14072" width="5.28515625" customWidth="1"/>
    <col min="14073" max="14073" width="8.7109375" customWidth="1"/>
    <col min="14074" max="14074" width="5" customWidth="1"/>
    <col min="14075" max="14075" width="10.42578125" customWidth="1"/>
    <col min="14076" max="14076" width="10.85546875" customWidth="1"/>
    <col min="14077" max="14077" width="6.28515625" customWidth="1"/>
    <col min="14078" max="14078" width="7.7109375" customWidth="1"/>
    <col min="14079" max="14079" width="7.42578125" customWidth="1"/>
    <col min="14080" max="14080" width="6.28515625" customWidth="1"/>
    <col min="14081" max="14081" width="6.42578125" customWidth="1"/>
    <col min="14082" max="14082" width="9.42578125" customWidth="1"/>
    <col min="14083" max="14083" width="6.85546875" customWidth="1"/>
    <col min="14084" max="14084" width="7.7109375" customWidth="1"/>
    <col min="14085" max="14085" width="6.5703125" customWidth="1"/>
    <col min="14086" max="14086" width="6.28515625" customWidth="1"/>
    <col min="14087" max="14087" width="8.28515625" customWidth="1"/>
    <col min="14088" max="14089" width="6.5703125" customWidth="1"/>
    <col min="14090" max="14090" width="8" customWidth="1"/>
    <col min="14091" max="14091" width="7.140625" customWidth="1"/>
    <col min="14092" max="14092" width="7" customWidth="1"/>
    <col min="14093" max="14093" width="7.28515625" customWidth="1"/>
    <col min="14094" max="14094" width="5.85546875" customWidth="1"/>
    <col min="14095" max="14095" width="5.7109375" customWidth="1"/>
    <col min="14096" max="14096" width="7.28515625" customWidth="1"/>
    <col min="14097" max="14097" width="6.42578125" customWidth="1"/>
    <col min="14098" max="14098" width="5.28515625" customWidth="1"/>
    <col min="14099" max="14100" width="5.85546875" customWidth="1"/>
    <col min="14101" max="14101" width="7.7109375" customWidth="1"/>
    <col min="14102" max="14102" width="6" customWidth="1"/>
    <col min="14103" max="14103" width="6.5703125" customWidth="1"/>
    <col min="14104" max="14104" width="5.85546875" customWidth="1"/>
    <col min="14105" max="14105" width="7.140625" customWidth="1"/>
    <col min="14106" max="14106" width="7.42578125" customWidth="1"/>
    <col min="14107" max="14108" width="5.85546875" customWidth="1"/>
    <col min="14312" max="14312" width="25.5703125" customWidth="1"/>
    <col min="14313" max="14313" width="12.42578125" customWidth="1"/>
    <col min="14314" max="14314" width="4.140625" customWidth="1"/>
    <col min="14315" max="14315" width="4.5703125" customWidth="1"/>
    <col min="14316" max="14316" width="19.85546875" customWidth="1"/>
    <col min="14317" max="14317" width="12.85546875" customWidth="1"/>
    <col min="14318" max="14318" width="5.7109375" customWidth="1"/>
    <col min="14319" max="14319" width="3.5703125" customWidth="1"/>
    <col min="14320" max="14320" width="10" customWidth="1"/>
    <col min="14321" max="14321" width="8" customWidth="1"/>
    <col min="14322" max="14322" width="29.28515625" customWidth="1"/>
    <col min="14323" max="14323" width="9.7109375" customWidth="1"/>
    <col min="14324" max="14324" width="4.7109375" customWidth="1"/>
    <col min="14325" max="14326" width="5" customWidth="1"/>
    <col min="14327" max="14327" width="9.85546875" customWidth="1"/>
    <col min="14328" max="14328" width="5.28515625" customWidth="1"/>
    <col min="14329" max="14329" width="8.7109375" customWidth="1"/>
    <col min="14330" max="14330" width="5" customWidth="1"/>
    <col min="14331" max="14331" width="10.42578125" customWidth="1"/>
    <col min="14332" max="14332" width="10.85546875" customWidth="1"/>
    <col min="14333" max="14333" width="6.28515625" customWidth="1"/>
    <col min="14334" max="14334" width="7.7109375" customWidth="1"/>
    <col min="14335" max="14335" width="7.42578125" customWidth="1"/>
    <col min="14336" max="14336" width="6.28515625" customWidth="1"/>
    <col min="14337" max="14337" width="6.42578125" customWidth="1"/>
    <col min="14338" max="14338" width="9.42578125" customWidth="1"/>
    <col min="14339" max="14339" width="6.85546875" customWidth="1"/>
    <col min="14340" max="14340" width="7.7109375" customWidth="1"/>
    <col min="14341" max="14341" width="6.5703125" customWidth="1"/>
    <col min="14342" max="14342" width="6.28515625" customWidth="1"/>
    <col min="14343" max="14343" width="8.28515625" customWidth="1"/>
    <col min="14344" max="14345" width="6.5703125" customWidth="1"/>
    <col min="14346" max="14346" width="8" customWidth="1"/>
    <col min="14347" max="14347" width="7.140625" customWidth="1"/>
    <col min="14348" max="14348" width="7" customWidth="1"/>
    <col min="14349" max="14349" width="7.28515625" customWidth="1"/>
    <col min="14350" max="14350" width="5.85546875" customWidth="1"/>
    <col min="14351" max="14351" width="5.7109375" customWidth="1"/>
    <col min="14352" max="14352" width="7.28515625" customWidth="1"/>
    <col min="14353" max="14353" width="6.42578125" customWidth="1"/>
    <col min="14354" max="14354" width="5.28515625" customWidth="1"/>
    <col min="14355" max="14356" width="5.85546875" customWidth="1"/>
    <col min="14357" max="14357" width="7.7109375" customWidth="1"/>
    <col min="14358" max="14358" width="6" customWidth="1"/>
    <col min="14359" max="14359" width="6.5703125" customWidth="1"/>
    <col min="14360" max="14360" width="5.85546875" customWidth="1"/>
    <col min="14361" max="14361" width="7.140625" customWidth="1"/>
    <col min="14362" max="14362" width="7.42578125" customWidth="1"/>
    <col min="14363" max="14364" width="5.85546875" customWidth="1"/>
    <col min="14568" max="14568" width="25.5703125" customWidth="1"/>
    <col min="14569" max="14569" width="12.42578125" customWidth="1"/>
    <col min="14570" max="14570" width="4.140625" customWidth="1"/>
    <col min="14571" max="14571" width="4.5703125" customWidth="1"/>
    <col min="14572" max="14572" width="19.85546875" customWidth="1"/>
    <col min="14573" max="14573" width="12.85546875" customWidth="1"/>
    <col min="14574" max="14574" width="5.7109375" customWidth="1"/>
    <col min="14575" max="14575" width="3.5703125" customWidth="1"/>
    <col min="14576" max="14576" width="10" customWidth="1"/>
    <col min="14577" max="14577" width="8" customWidth="1"/>
    <col min="14578" max="14578" width="29.28515625" customWidth="1"/>
    <col min="14579" max="14579" width="9.7109375" customWidth="1"/>
    <col min="14580" max="14580" width="4.7109375" customWidth="1"/>
    <col min="14581" max="14582" width="5" customWidth="1"/>
    <col min="14583" max="14583" width="9.85546875" customWidth="1"/>
    <col min="14584" max="14584" width="5.28515625" customWidth="1"/>
    <col min="14585" max="14585" width="8.7109375" customWidth="1"/>
    <col min="14586" max="14586" width="5" customWidth="1"/>
    <col min="14587" max="14587" width="10.42578125" customWidth="1"/>
    <col min="14588" max="14588" width="10.85546875" customWidth="1"/>
    <col min="14589" max="14589" width="6.28515625" customWidth="1"/>
    <col min="14590" max="14590" width="7.7109375" customWidth="1"/>
    <col min="14591" max="14591" width="7.42578125" customWidth="1"/>
    <col min="14592" max="14592" width="6.28515625" customWidth="1"/>
    <col min="14593" max="14593" width="6.42578125" customWidth="1"/>
    <col min="14594" max="14594" width="9.42578125" customWidth="1"/>
    <col min="14595" max="14595" width="6.85546875" customWidth="1"/>
    <col min="14596" max="14596" width="7.7109375" customWidth="1"/>
    <col min="14597" max="14597" width="6.5703125" customWidth="1"/>
    <col min="14598" max="14598" width="6.28515625" customWidth="1"/>
    <col min="14599" max="14599" width="8.28515625" customWidth="1"/>
    <col min="14600" max="14601" width="6.5703125" customWidth="1"/>
    <col min="14602" max="14602" width="8" customWidth="1"/>
    <col min="14603" max="14603" width="7.140625" customWidth="1"/>
    <col min="14604" max="14604" width="7" customWidth="1"/>
    <col min="14605" max="14605" width="7.28515625" customWidth="1"/>
    <col min="14606" max="14606" width="5.85546875" customWidth="1"/>
    <col min="14607" max="14607" width="5.7109375" customWidth="1"/>
    <col min="14608" max="14608" width="7.28515625" customWidth="1"/>
    <col min="14609" max="14609" width="6.42578125" customWidth="1"/>
    <col min="14610" max="14610" width="5.28515625" customWidth="1"/>
    <col min="14611" max="14612" width="5.85546875" customWidth="1"/>
    <col min="14613" max="14613" width="7.7109375" customWidth="1"/>
    <col min="14614" max="14614" width="6" customWidth="1"/>
    <col min="14615" max="14615" width="6.5703125" customWidth="1"/>
    <col min="14616" max="14616" width="5.85546875" customWidth="1"/>
    <col min="14617" max="14617" width="7.140625" customWidth="1"/>
    <col min="14618" max="14618" width="7.42578125" customWidth="1"/>
    <col min="14619" max="14620" width="5.85546875" customWidth="1"/>
    <col min="14824" max="14824" width="25.5703125" customWidth="1"/>
    <col min="14825" max="14825" width="12.42578125" customWidth="1"/>
    <col min="14826" max="14826" width="4.140625" customWidth="1"/>
    <col min="14827" max="14827" width="4.5703125" customWidth="1"/>
    <col min="14828" max="14828" width="19.85546875" customWidth="1"/>
    <col min="14829" max="14829" width="12.85546875" customWidth="1"/>
    <col min="14830" max="14830" width="5.7109375" customWidth="1"/>
    <col min="14831" max="14831" width="3.5703125" customWidth="1"/>
    <col min="14832" max="14832" width="10" customWidth="1"/>
    <col min="14833" max="14833" width="8" customWidth="1"/>
    <col min="14834" max="14834" width="29.28515625" customWidth="1"/>
    <col min="14835" max="14835" width="9.7109375" customWidth="1"/>
    <col min="14836" max="14836" width="4.7109375" customWidth="1"/>
    <col min="14837" max="14838" width="5" customWidth="1"/>
    <col min="14839" max="14839" width="9.85546875" customWidth="1"/>
    <col min="14840" max="14840" width="5.28515625" customWidth="1"/>
    <col min="14841" max="14841" width="8.7109375" customWidth="1"/>
    <col min="14842" max="14842" width="5" customWidth="1"/>
    <col min="14843" max="14843" width="10.42578125" customWidth="1"/>
    <col min="14844" max="14844" width="10.85546875" customWidth="1"/>
    <col min="14845" max="14845" width="6.28515625" customWidth="1"/>
    <col min="14846" max="14846" width="7.7109375" customWidth="1"/>
    <col min="14847" max="14847" width="7.42578125" customWidth="1"/>
    <col min="14848" max="14848" width="6.28515625" customWidth="1"/>
    <col min="14849" max="14849" width="6.42578125" customWidth="1"/>
    <col min="14850" max="14850" width="9.42578125" customWidth="1"/>
    <col min="14851" max="14851" width="6.85546875" customWidth="1"/>
    <col min="14852" max="14852" width="7.7109375" customWidth="1"/>
    <col min="14853" max="14853" width="6.5703125" customWidth="1"/>
    <col min="14854" max="14854" width="6.28515625" customWidth="1"/>
    <col min="14855" max="14855" width="8.28515625" customWidth="1"/>
    <col min="14856" max="14857" width="6.5703125" customWidth="1"/>
    <col min="14858" max="14858" width="8" customWidth="1"/>
    <col min="14859" max="14859" width="7.140625" customWidth="1"/>
    <col min="14860" max="14860" width="7" customWidth="1"/>
    <col min="14861" max="14861" width="7.28515625" customWidth="1"/>
    <col min="14862" max="14862" width="5.85546875" customWidth="1"/>
    <col min="14863" max="14863" width="5.7109375" customWidth="1"/>
    <col min="14864" max="14864" width="7.28515625" customWidth="1"/>
    <col min="14865" max="14865" width="6.42578125" customWidth="1"/>
    <col min="14866" max="14866" width="5.28515625" customWidth="1"/>
    <col min="14867" max="14868" width="5.85546875" customWidth="1"/>
    <col min="14869" max="14869" width="7.7109375" customWidth="1"/>
    <col min="14870" max="14870" width="6" customWidth="1"/>
    <col min="14871" max="14871" width="6.5703125" customWidth="1"/>
    <col min="14872" max="14872" width="5.85546875" customWidth="1"/>
    <col min="14873" max="14873" width="7.140625" customWidth="1"/>
    <col min="14874" max="14874" width="7.42578125" customWidth="1"/>
    <col min="14875" max="14876" width="5.85546875" customWidth="1"/>
    <col min="15080" max="15080" width="25.5703125" customWidth="1"/>
    <col min="15081" max="15081" width="12.42578125" customWidth="1"/>
    <col min="15082" max="15082" width="4.140625" customWidth="1"/>
    <col min="15083" max="15083" width="4.5703125" customWidth="1"/>
    <col min="15084" max="15084" width="19.85546875" customWidth="1"/>
    <col min="15085" max="15085" width="12.85546875" customWidth="1"/>
    <col min="15086" max="15086" width="5.7109375" customWidth="1"/>
    <col min="15087" max="15087" width="3.5703125" customWidth="1"/>
    <col min="15088" max="15088" width="10" customWidth="1"/>
    <col min="15089" max="15089" width="8" customWidth="1"/>
    <col min="15090" max="15090" width="29.28515625" customWidth="1"/>
    <col min="15091" max="15091" width="9.7109375" customWidth="1"/>
    <col min="15092" max="15092" width="4.7109375" customWidth="1"/>
    <col min="15093" max="15094" width="5" customWidth="1"/>
    <col min="15095" max="15095" width="9.85546875" customWidth="1"/>
    <col min="15096" max="15096" width="5.28515625" customWidth="1"/>
    <col min="15097" max="15097" width="8.7109375" customWidth="1"/>
    <col min="15098" max="15098" width="5" customWidth="1"/>
    <col min="15099" max="15099" width="10.42578125" customWidth="1"/>
    <col min="15100" max="15100" width="10.85546875" customWidth="1"/>
    <col min="15101" max="15101" width="6.28515625" customWidth="1"/>
    <col min="15102" max="15102" width="7.7109375" customWidth="1"/>
    <col min="15103" max="15103" width="7.42578125" customWidth="1"/>
    <col min="15104" max="15104" width="6.28515625" customWidth="1"/>
    <col min="15105" max="15105" width="6.42578125" customWidth="1"/>
    <col min="15106" max="15106" width="9.42578125" customWidth="1"/>
    <col min="15107" max="15107" width="6.85546875" customWidth="1"/>
    <col min="15108" max="15108" width="7.7109375" customWidth="1"/>
    <col min="15109" max="15109" width="6.5703125" customWidth="1"/>
    <col min="15110" max="15110" width="6.28515625" customWidth="1"/>
    <col min="15111" max="15111" width="8.28515625" customWidth="1"/>
    <col min="15112" max="15113" width="6.5703125" customWidth="1"/>
    <col min="15114" max="15114" width="8" customWidth="1"/>
    <col min="15115" max="15115" width="7.140625" customWidth="1"/>
    <col min="15116" max="15116" width="7" customWidth="1"/>
    <col min="15117" max="15117" width="7.28515625" customWidth="1"/>
    <col min="15118" max="15118" width="5.85546875" customWidth="1"/>
    <col min="15119" max="15119" width="5.7109375" customWidth="1"/>
    <col min="15120" max="15120" width="7.28515625" customWidth="1"/>
    <col min="15121" max="15121" width="6.42578125" customWidth="1"/>
    <col min="15122" max="15122" width="5.28515625" customWidth="1"/>
    <col min="15123" max="15124" width="5.85546875" customWidth="1"/>
    <col min="15125" max="15125" width="7.7109375" customWidth="1"/>
    <col min="15126" max="15126" width="6" customWidth="1"/>
    <col min="15127" max="15127" width="6.5703125" customWidth="1"/>
    <col min="15128" max="15128" width="5.85546875" customWidth="1"/>
    <col min="15129" max="15129" width="7.140625" customWidth="1"/>
    <col min="15130" max="15130" width="7.42578125" customWidth="1"/>
    <col min="15131" max="15132" width="5.85546875" customWidth="1"/>
    <col min="15336" max="15336" width="25.5703125" customWidth="1"/>
    <col min="15337" max="15337" width="12.42578125" customWidth="1"/>
    <col min="15338" max="15338" width="4.140625" customWidth="1"/>
    <col min="15339" max="15339" width="4.5703125" customWidth="1"/>
    <col min="15340" max="15340" width="19.85546875" customWidth="1"/>
    <col min="15341" max="15341" width="12.85546875" customWidth="1"/>
    <col min="15342" max="15342" width="5.7109375" customWidth="1"/>
    <col min="15343" max="15343" width="3.5703125" customWidth="1"/>
    <col min="15344" max="15344" width="10" customWidth="1"/>
    <col min="15345" max="15345" width="8" customWidth="1"/>
    <col min="15346" max="15346" width="29.28515625" customWidth="1"/>
    <col min="15347" max="15347" width="9.7109375" customWidth="1"/>
    <col min="15348" max="15348" width="4.7109375" customWidth="1"/>
    <col min="15349" max="15350" width="5" customWidth="1"/>
    <col min="15351" max="15351" width="9.85546875" customWidth="1"/>
    <col min="15352" max="15352" width="5.28515625" customWidth="1"/>
    <col min="15353" max="15353" width="8.7109375" customWidth="1"/>
    <col min="15354" max="15354" width="5" customWidth="1"/>
    <col min="15355" max="15355" width="10.42578125" customWidth="1"/>
    <col min="15356" max="15356" width="10.85546875" customWidth="1"/>
    <col min="15357" max="15357" width="6.28515625" customWidth="1"/>
    <col min="15358" max="15358" width="7.7109375" customWidth="1"/>
    <col min="15359" max="15359" width="7.42578125" customWidth="1"/>
    <col min="15360" max="15360" width="6.28515625" customWidth="1"/>
    <col min="15361" max="15361" width="6.42578125" customWidth="1"/>
    <col min="15362" max="15362" width="9.42578125" customWidth="1"/>
    <col min="15363" max="15363" width="6.85546875" customWidth="1"/>
    <col min="15364" max="15364" width="7.7109375" customWidth="1"/>
    <col min="15365" max="15365" width="6.5703125" customWidth="1"/>
    <col min="15366" max="15366" width="6.28515625" customWidth="1"/>
    <col min="15367" max="15367" width="8.28515625" customWidth="1"/>
    <col min="15368" max="15369" width="6.5703125" customWidth="1"/>
    <col min="15370" max="15370" width="8" customWidth="1"/>
    <col min="15371" max="15371" width="7.140625" customWidth="1"/>
    <col min="15372" max="15372" width="7" customWidth="1"/>
    <col min="15373" max="15373" width="7.28515625" customWidth="1"/>
    <col min="15374" max="15374" width="5.85546875" customWidth="1"/>
    <col min="15375" max="15375" width="5.7109375" customWidth="1"/>
    <col min="15376" max="15376" width="7.28515625" customWidth="1"/>
    <col min="15377" max="15377" width="6.42578125" customWidth="1"/>
    <col min="15378" max="15378" width="5.28515625" customWidth="1"/>
    <col min="15379" max="15380" width="5.85546875" customWidth="1"/>
    <col min="15381" max="15381" width="7.7109375" customWidth="1"/>
    <col min="15382" max="15382" width="6" customWidth="1"/>
    <col min="15383" max="15383" width="6.5703125" customWidth="1"/>
    <col min="15384" max="15384" width="5.85546875" customWidth="1"/>
    <col min="15385" max="15385" width="7.140625" customWidth="1"/>
    <col min="15386" max="15386" width="7.42578125" customWidth="1"/>
    <col min="15387" max="15388" width="5.85546875" customWidth="1"/>
    <col min="15592" max="15592" width="25.5703125" customWidth="1"/>
    <col min="15593" max="15593" width="12.42578125" customWidth="1"/>
    <col min="15594" max="15594" width="4.140625" customWidth="1"/>
    <col min="15595" max="15595" width="4.5703125" customWidth="1"/>
    <col min="15596" max="15596" width="19.85546875" customWidth="1"/>
    <col min="15597" max="15597" width="12.85546875" customWidth="1"/>
    <col min="15598" max="15598" width="5.7109375" customWidth="1"/>
    <col min="15599" max="15599" width="3.5703125" customWidth="1"/>
    <col min="15600" max="15600" width="10" customWidth="1"/>
    <col min="15601" max="15601" width="8" customWidth="1"/>
    <col min="15602" max="15602" width="29.28515625" customWidth="1"/>
    <col min="15603" max="15603" width="9.7109375" customWidth="1"/>
    <col min="15604" max="15604" width="4.7109375" customWidth="1"/>
    <col min="15605" max="15606" width="5" customWidth="1"/>
    <col min="15607" max="15607" width="9.85546875" customWidth="1"/>
    <col min="15608" max="15608" width="5.28515625" customWidth="1"/>
    <col min="15609" max="15609" width="8.7109375" customWidth="1"/>
    <col min="15610" max="15610" width="5" customWidth="1"/>
    <col min="15611" max="15611" width="10.42578125" customWidth="1"/>
    <col min="15612" max="15612" width="10.85546875" customWidth="1"/>
    <col min="15613" max="15613" width="6.28515625" customWidth="1"/>
    <col min="15614" max="15614" width="7.7109375" customWidth="1"/>
    <col min="15615" max="15615" width="7.42578125" customWidth="1"/>
    <col min="15616" max="15616" width="6.28515625" customWidth="1"/>
    <col min="15617" max="15617" width="6.42578125" customWidth="1"/>
    <col min="15618" max="15618" width="9.42578125" customWidth="1"/>
    <col min="15619" max="15619" width="6.85546875" customWidth="1"/>
    <col min="15620" max="15620" width="7.7109375" customWidth="1"/>
    <col min="15621" max="15621" width="6.5703125" customWidth="1"/>
    <col min="15622" max="15622" width="6.28515625" customWidth="1"/>
    <col min="15623" max="15623" width="8.28515625" customWidth="1"/>
    <col min="15624" max="15625" width="6.5703125" customWidth="1"/>
    <col min="15626" max="15626" width="8" customWidth="1"/>
    <col min="15627" max="15627" width="7.140625" customWidth="1"/>
    <col min="15628" max="15628" width="7" customWidth="1"/>
    <col min="15629" max="15629" width="7.28515625" customWidth="1"/>
    <col min="15630" max="15630" width="5.85546875" customWidth="1"/>
    <col min="15631" max="15631" width="5.7109375" customWidth="1"/>
    <col min="15632" max="15632" width="7.28515625" customWidth="1"/>
    <col min="15633" max="15633" width="6.42578125" customWidth="1"/>
    <col min="15634" max="15634" width="5.28515625" customWidth="1"/>
    <col min="15635" max="15636" width="5.85546875" customWidth="1"/>
    <col min="15637" max="15637" width="7.7109375" customWidth="1"/>
    <col min="15638" max="15638" width="6" customWidth="1"/>
    <col min="15639" max="15639" width="6.5703125" customWidth="1"/>
    <col min="15640" max="15640" width="5.85546875" customWidth="1"/>
    <col min="15641" max="15641" width="7.140625" customWidth="1"/>
    <col min="15642" max="15642" width="7.42578125" customWidth="1"/>
    <col min="15643" max="15644" width="5.85546875" customWidth="1"/>
    <col min="15848" max="15848" width="25.5703125" customWidth="1"/>
    <col min="15849" max="15849" width="12.42578125" customWidth="1"/>
    <col min="15850" max="15850" width="4.140625" customWidth="1"/>
    <col min="15851" max="15851" width="4.5703125" customWidth="1"/>
    <col min="15852" max="15852" width="19.85546875" customWidth="1"/>
    <col min="15853" max="15853" width="12.85546875" customWidth="1"/>
    <col min="15854" max="15854" width="5.7109375" customWidth="1"/>
    <col min="15855" max="15855" width="3.5703125" customWidth="1"/>
    <col min="15856" max="15856" width="10" customWidth="1"/>
    <col min="15857" max="15857" width="8" customWidth="1"/>
    <col min="15858" max="15858" width="29.28515625" customWidth="1"/>
    <col min="15859" max="15859" width="9.7109375" customWidth="1"/>
    <col min="15860" max="15860" width="4.7109375" customWidth="1"/>
    <col min="15861" max="15862" width="5" customWidth="1"/>
    <col min="15863" max="15863" width="9.85546875" customWidth="1"/>
    <col min="15864" max="15864" width="5.28515625" customWidth="1"/>
    <col min="15865" max="15865" width="8.7109375" customWidth="1"/>
    <col min="15866" max="15866" width="5" customWidth="1"/>
    <col min="15867" max="15867" width="10.42578125" customWidth="1"/>
    <col min="15868" max="15868" width="10.85546875" customWidth="1"/>
    <col min="15869" max="15869" width="6.28515625" customWidth="1"/>
    <col min="15870" max="15870" width="7.7109375" customWidth="1"/>
    <col min="15871" max="15871" width="7.42578125" customWidth="1"/>
    <col min="15872" max="15872" width="6.28515625" customWidth="1"/>
    <col min="15873" max="15873" width="6.42578125" customWidth="1"/>
    <col min="15874" max="15874" width="9.42578125" customWidth="1"/>
    <col min="15875" max="15875" width="6.85546875" customWidth="1"/>
    <col min="15876" max="15876" width="7.7109375" customWidth="1"/>
    <col min="15877" max="15877" width="6.5703125" customWidth="1"/>
    <col min="15878" max="15878" width="6.28515625" customWidth="1"/>
    <col min="15879" max="15879" width="8.28515625" customWidth="1"/>
    <col min="15880" max="15881" width="6.5703125" customWidth="1"/>
    <col min="15882" max="15882" width="8" customWidth="1"/>
    <col min="15883" max="15883" width="7.140625" customWidth="1"/>
    <col min="15884" max="15884" width="7" customWidth="1"/>
    <col min="15885" max="15885" width="7.28515625" customWidth="1"/>
    <col min="15886" max="15886" width="5.85546875" customWidth="1"/>
    <col min="15887" max="15887" width="5.7109375" customWidth="1"/>
    <col min="15888" max="15888" width="7.28515625" customWidth="1"/>
    <col min="15889" max="15889" width="6.42578125" customWidth="1"/>
    <col min="15890" max="15890" width="5.28515625" customWidth="1"/>
    <col min="15891" max="15892" width="5.85546875" customWidth="1"/>
    <col min="15893" max="15893" width="7.7109375" customWidth="1"/>
    <col min="15894" max="15894" width="6" customWidth="1"/>
    <col min="15895" max="15895" width="6.5703125" customWidth="1"/>
    <col min="15896" max="15896" width="5.85546875" customWidth="1"/>
    <col min="15897" max="15897" width="7.140625" customWidth="1"/>
    <col min="15898" max="15898" width="7.42578125" customWidth="1"/>
    <col min="15899" max="15900" width="5.85546875" customWidth="1"/>
    <col min="16104" max="16104" width="25.5703125" customWidth="1"/>
    <col min="16105" max="16105" width="12.42578125" customWidth="1"/>
    <col min="16106" max="16106" width="4.140625" customWidth="1"/>
    <col min="16107" max="16107" width="4.5703125" customWidth="1"/>
    <col min="16108" max="16108" width="19.85546875" customWidth="1"/>
    <col min="16109" max="16109" width="12.85546875" customWidth="1"/>
    <col min="16110" max="16110" width="5.7109375" customWidth="1"/>
    <col min="16111" max="16111" width="3.5703125" customWidth="1"/>
    <col min="16112" max="16112" width="10" customWidth="1"/>
    <col min="16113" max="16113" width="8" customWidth="1"/>
    <col min="16114" max="16114" width="29.28515625" customWidth="1"/>
    <col min="16115" max="16115" width="9.7109375" customWidth="1"/>
    <col min="16116" max="16116" width="4.7109375" customWidth="1"/>
    <col min="16117" max="16118" width="5" customWidth="1"/>
    <col min="16119" max="16119" width="9.85546875" customWidth="1"/>
    <col min="16120" max="16120" width="5.28515625" customWidth="1"/>
    <col min="16121" max="16121" width="8.7109375" customWidth="1"/>
    <col min="16122" max="16122" width="5" customWidth="1"/>
    <col min="16123" max="16123" width="10.42578125" customWidth="1"/>
    <col min="16124" max="16124" width="10.85546875" customWidth="1"/>
    <col min="16125" max="16125" width="6.28515625" customWidth="1"/>
    <col min="16126" max="16126" width="7.7109375" customWidth="1"/>
    <col min="16127" max="16127" width="7.42578125" customWidth="1"/>
    <col min="16128" max="16128" width="6.28515625" customWidth="1"/>
    <col min="16129" max="16129" width="6.42578125" customWidth="1"/>
    <col min="16130" max="16130" width="9.42578125" customWidth="1"/>
    <col min="16131" max="16131" width="6.85546875" customWidth="1"/>
    <col min="16132" max="16132" width="7.7109375" customWidth="1"/>
    <col min="16133" max="16133" width="6.5703125" customWidth="1"/>
    <col min="16134" max="16134" width="6.28515625" customWidth="1"/>
    <col min="16135" max="16135" width="8.28515625" customWidth="1"/>
    <col min="16136" max="16137" width="6.5703125" customWidth="1"/>
    <col min="16138" max="16138" width="8" customWidth="1"/>
    <col min="16139" max="16139" width="7.140625" customWidth="1"/>
    <col min="16140" max="16140" width="7" customWidth="1"/>
    <col min="16141" max="16141" width="7.28515625" customWidth="1"/>
    <col min="16142" max="16142" width="5.85546875" customWidth="1"/>
    <col min="16143" max="16143" width="5.7109375" customWidth="1"/>
    <col min="16144" max="16144" width="7.28515625" customWidth="1"/>
    <col min="16145" max="16145" width="6.42578125" customWidth="1"/>
    <col min="16146" max="16146" width="5.28515625" customWidth="1"/>
    <col min="16147" max="16148" width="5.85546875" customWidth="1"/>
    <col min="16149" max="16149" width="7.7109375" customWidth="1"/>
    <col min="16150" max="16150" width="6" customWidth="1"/>
    <col min="16151" max="16151" width="6.5703125" customWidth="1"/>
    <col min="16152" max="16152" width="5.85546875" customWidth="1"/>
    <col min="16153" max="16153" width="7.140625" customWidth="1"/>
    <col min="16154" max="16154" width="7.42578125" customWidth="1"/>
    <col min="16155" max="16156" width="5.85546875" customWidth="1"/>
  </cols>
  <sheetData>
    <row r="1" spans="1:66" ht="15.75" x14ac:dyDescent="0.25">
      <c r="A1" s="8"/>
      <c r="B1" s="8"/>
      <c r="C1" s="8"/>
      <c r="D1" s="8"/>
      <c r="F1" s="8"/>
      <c r="J1" s="9"/>
      <c r="K1" s="9"/>
      <c r="M1" s="10"/>
      <c r="N1" s="11"/>
      <c r="O1" s="9"/>
      <c r="Q1" s="12"/>
      <c r="R1" s="13"/>
      <c r="S1" s="14"/>
      <c r="T1" s="12"/>
      <c r="U1" s="15"/>
      <c r="V1" s="15"/>
      <c r="W1" s="13"/>
      <c r="X1" s="79"/>
      <c r="Y1" s="14" t="s">
        <v>294</v>
      </c>
      <c r="Z1" s="13"/>
      <c r="AL1" s="7"/>
      <c r="AM1" s="7"/>
      <c r="AN1" s="7"/>
      <c r="AO1" s="247"/>
      <c r="AP1" s="116"/>
      <c r="AQ1" s="3"/>
      <c r="AR1" s="3"/>
    </row>
    <row r="2" spans="1:66" ht="16.5" customHeight="1" x14ac:dyDescent="0.25">
      <c r="A2" s="8"/>
      <c r="B2" s="8"/>
      <c r="C2" s="8"/>
      <c r="D2" s="8"/>
      <c r="F2" s="8"/>
      <c r="J2" s="9"/>
      <c r="K2" s="9"/>
      <c r="M2" s="10"/>
      <c r="N2" s="11"/>
      <c r="O2" s="9"/>
      <c r="Q2" s="12"/>
      <c r="R2" s="13"/>
      <c r="S2" s="14"/>
      <c r="T2" s="12"/>
      <c r="U2" s="15"/>
      <c r="V2" s="15"/>
      <c r="W2" s="13"/>
      <c r="X2" s="79"/>
      <c r="Y2" s="14" t="s">
        <v>49</v>
      </c>
      <c r="Z2" s="13"/>
      <c r="AL2" s="7"/>
      <c r="AM2" s="7"/>
      <c r="AN2" s="7"/>
      <c r="AO2" s="248"/>
      <c r="AP2" s="7"/>
      <c r="AQ2" s="3"/>
      <c r="AR2" s="3"/>
    </row>
    <row r="3" spans="1:66" ht="18" x14ac:dyDescent="0.25">
      <c r="C3" s="16"/>
      <c r="D3" s="16"/>
      <c r="E3" s="17"/>
      <c r="F3" s="16"/>
      <c r="G3" s="16"/>
      <c r="H3" s="16"/>
      <c r="I3" s="16"/>
      <c r="J3" s="17"/>
      <c r="K3" s="17"/>
      <c r="M3" s="10"/>
      <c r="N3" s="11" t="s">
        <v>81</v>
      </c>
      <c r="O3" s="9"/>
      <c r="Q3" s="12"/>
      <c r="R3" s="13"/>
      <c r="S3" s="14" t="s">
        <v>81</v>
      </c>
      <c r="T3" s="12"/>
      <c r="U3" s="15"/>
      <c r="V3" s="15"/>
      <c r="W3" s="13"/>
      <c r="X3" s="79"/>
      <c r="Y3" s="14" t="s">
        <v>250</v>
      </c>
      <c r="Z3" s="13"/>
      <c r="AL3" s="7"/>
      <c r="AM3" s="7"/>
      <c r="AN3" s="7"/>
      <c r="AO3" s="248"/>
      <c r="AP3" s="7"/>
      <c r="AQ3" s="3"/>
      <c r="AR3" s="3"/>
    </row>
    <row r="4" spans="1:66" ht="18" x14ac:dyDescent="0.25">
      <c r="C4" s="16"/>
      <c r="D4" s="16"/>
      <c r="E4" s="17"/>
      <c r="F4" s="16"/>
      <c r="G4" s="16"/>
      <c r="H4" s="16"/>
      <c r="I4" s="16"/>
      <c r="J4" s="17"/>
      <c r="K4" s="17"/>
      <c r="M4" s="10"/>
      <c r="N4" s="11"/>
      <c r="O4" s="9"/>
      <c r="Q4" s="12"/>
      <c r="R4" s="13"/>
      <c r="S4" s="14"/>
      <c r="T4" s="12"/>
      <c r="U4" s="15"/>
      <c r="V4" s="15"/>
      <c r="W4" s="13"/>
      <c r="X4" s="79"/>
      <c r="Y4" s="11" t="s">
        <v>50</v>
      </c>
      <c r="Z4" s="13"/>
      <c r="AL4" s="7"/>
      <c r="AM4" s="7"/>
      <c r="AN4" s="7"/>
      <c r="AO4" s="248"/>
      <c r="AP4" s="7"/>
      <c r="AQ4" s="3"/>
      <c r="AR4" s="3"/>
    </row>
    <row r="5" spans="1:66" s="8" customFormat="1" ht="14.25" customHeight="1" thickBot="1" x14ac:dyDescent="0.3">
      <c r="E5" s="3"/>
      <c r="G5" s="11"/>
      <c r="H5" s="11"/>
      <c r="J5" s="9"/>
      <c r="K5" s="9"/>
      <c r="L5" s="228"/>
      <c r="M5" s="9"/>
      <c r="N5" s="11"/>
      <c r="O5" s="9"/>
      <c r="P5" s="228"/>
      <c r="Q5" s="3"/>
      <c r="R5" s="3"/>
      <c r="S5" s="11"/>
      <c r="T5" s="3" t="s">
        <v>81</v>
      </c>
      <c r="W5" s="3"/>
      <c r="X5" s="35" t="s">
        <v>81</v>
      </c>
      <c r="Y5" s="566">
        <v>43883</v>
      </c>
      <c r="Z5" s="156"/>
      <c r="AA5" s="3"/>
      <c r="AB5" s="3"/>
      <c r="AC5" s="162"/>
      <c r="AD5" s="162"/>
      <c r="AE5" s="3"/>
      <c r="AF5" s="3"/>
      <c r="AG5" s="3"/>
      <c r="AH5" s="461"/>
      <c r="AI5" s="3"/>
      <c r="AJ5" s="6"/>
      <c r="AK5" s="5"/>
      <c r="AL5" s="7"/>
      <c r="AM5" s="7"/>
      <c r="AN5" s="7"/>
      <c r="AO5" s="248"/>
      <c r="AP5" s="7"/>
      <c r="AQ5" s="3"/>
      <c r="AR5" s="3"/>
    </row>
    <row r="6" spans="1:66" s="8" customFormat="1" ht="14.1" customHeight="1" thickBot="1" x14ac:dyDescent="0.3">
      <c r="A6" s="11" t="s">
        <v>81</v>
      </c>
      <c r="B6" s="11"/>
      <c r="C6" s="11"/>
      <c r="D6" s="11"/>
      <c r="E6" s="9"/>
      <c r="F6" s="11"/>
      <c r="G6" s="11"/>
      <c r="H6" s="11"/>
      <c r="I6" s="9"/>
      <c r="J6" s="11"/>
      <c r="K6" s="9"/>
      <c r="L6" s="18"/>
      <c r="M6" s="9"/>
      <c r="N6" s="11"/>
      <c r="O6" s="9"/>
      <c r="P6" s="18"/>
      <c r="Q6" s="9"/>
      <c r="R6" s="9"/>
      <c r="S6" s="6"/>
      <c r="T6" s="73"/>
      <c r="U6" s="73"/>
      <c r="V6" s="73"/>
      <c r="W6" s="73"/>
      <c r="X6" s="73"/>
      <c r="Y6" s="73" t="s">
        <v>612</v>
      </c>
      <c r="Z6" s="73"/>
      <c r="AA6" s="18"/>
      <c r="AB6" s="18"/>
      <c r="AC6" s="18">
        <v>43873</v>
      </c>
      <c r="AD6" s="22"/>
      <c r="AE6" s="18" t="s">
        <v>616</v>
      </c>
      <c r="AF6" s="9" t="s">
        <v>616</v>
      </c>
      <c r="AG6" s="9"/>
      <c r="AH6" s="6"/>
      <c r="AI6" s="9"/>
      <c r="AJ6" s="6"/>
      <c r="AK6" s="6"/>
      <c r="AL6" s="9"/>
      <c r="AM6" s="9"/>
      <c r="AN6" s="9"/>
      <c r="AO6" s="249"/>
      <c r="AP6" s="9"/>
      <c r="AQ6" s="9"/>
      <c r="AR6" s="9"/>
      <c r="AS6" s="572" t="s">
        <v>617</v>
      </c>
      <c r="AT6" s="572" t="s">
        <v>618</v>
      </c>
      <c r="AU6" s="572" t="s">
        <v>622</v>
      </c>
    </row>
    <row r="7" spans="1:66" s="11" customFormat="1" ht="14.1" customHeight="1" thickBot="1" x14ac:dyDescent="0.25">
      <c r="A7" s="11" t="s">
        <v>81</v>
      </c>
      <c r="B7" s="11" t="s">
        <v>81</v>
      </c>
      <c r="C7" s="9" t="s">
        <v>53</v>
      </c>
      <c r="D7" s="9"/>
      <c r="E7" s="9"/>
      <c r="G7" s="9" t="s">
        <v>54</v>
      </c>
      <c r="H7" s="9"/>
      <c r="I7" s="9"/>
      <c r="K7" s="9"/>
      <c r="L7" s="6">
        <v>2019</v>
      </c>
      <c r="M7" s="9" t="s">
        <v>55</v>
      </c>
      <c r="N7" s="9"/>
      <c r="O7" s="9" t="s">
        <v>56</v>
      </c>
      <c r="P7" s="18"/>
      <c r="Q7" s="9" t="s">
        <v>57</v>
      </c>
      <c r="R7" s="9" t="s">
        <v>84</v>
      </c>
      <c r="S7" s="6" t="s">
        <v>58</v>
      </c>
      <c r="T7" s="565">
        <v>43764</v>
      </c>
      <c r="U7" s="73" t="s">
        <v>634</v>
      </c>
      <c r="V7" s="227">
        <v>43813</v>
      </c>
      <c r="W7" s="73"/>
      <c r="X7" s="73" t="s">
        <v>59</v>
      </c>
      <c r="Y7" s="73" t="s">
        <v>615</v>
      </c>
      <c r="Z7" s="9" t="s">
        <v>615</v>
      </c>
      <c r="AA7" s="9" t="s">
        <v>53</v>
      </c>
      <c r="AB7" s="9" t="s">
        <v>60</v>
      </c>
      <c r="AC7" s="22" t="s">
        <v>55</v>
      </c>
      <c r="AD7" s="260">
        <v>365</v>
      </c>
      <c r="AE7" s="9">
        <v>365</v>
      </c>
      <c r="AF7" s="9">
        <v>365</v>
      </c>
      <c r="AG7" s="9"/>
      <c r="AH7" s="6"/>
      <c r="AI7" s="22"/>
      <c r="AJ7" s="6" t="s">
        <v>61</v>
      </c>
      <c r="AK7" s="6"/>
      <c r="AL7" s="9"/>
      <c r="AM7" s="9"/>
      <c r="AN7" s="9" t="s">
        <v>62</v>
      </c>
      <c r="AO7" s="249"/>
      <c r="AP7" s="19"/>
      <c r="AQ7" s="11" t="s">
        <v>248</v>
      </c>
      <c r="AS7" s="573"/>
      <c r="AT7" s="573"/>
      <c r="AU7" s="573"/>
      <c r="AW7" s="569" t="s">
        <v>623</v>
      </c>
      <c r="AX7" s="570"/>
      <c r="AY7" s="571"/>
    </row>
    <row r="8" spans="1:66" s="11" customFormat="1" ht="14.1" customHeight="1" thickBot="1" x14ac:dyDescent="0.25">
      <c r="B8" s="9" t="s">
        <v>65</v>
      </c>
      <c r="C8" s="9" t="s">
        <v>66</v>
      </c>
      <c r="D8" s="9"/>
      <c r="E8" s="9" t="s">
        <v>67</v>
      </c>
      <c r="G8" s="9" t="s">
        <v>68</v>
      </c>
      <c r="H8" s="9" t="s">
        <v>69</v>
      </c>
      <c r="I8" s="9" t="s">
        <v>70</v>
      </c>
      <c r="K8" s="9"/>
      <c r="L8" s="18" t="s">
        <v>71</v>
      </c>
      <c r="M8" s="9" t="s">
        <v>72</v>
      </c>
      <c r="N8" s="11" t="s">
        <v>73</v>
      </c>
      <c r="O8" s="9" t="s">
        <v>74</v>
      </c>
      <c r="P8" s="18" t="s">
        <v>631</v>
      </c>
      <c r="Q8" s="9" t="s">
        <v>55</v>
      </c>
      <c r="R8" s="9" t="s">
        <v>85</v>
      </c>
      <c r="S8" s="6" t="s">
        <v>75</v>
      </c>
      <c r="T8" s="73" t="s">
        <v>63</v>
      </c>
      <c r="U8" s="73" t="s">
        <v>633</v>
      </c>
      <c r="V8" s="73" t="s">
        <v>614</v>
      </c>
      <c r="W8" s="73" t="s">
        <v>614</v>
      </c>
      <c r="X8" s="73" t="s">
        <v>76</v>
      </c>
      <c r="Y8" s="73" t="s">
        <v>53</v>
      </c>
      <c r="Z8" s="9" t="s">
        <v>53</v>
      </c>
      <c r="AA8" s="9" t="s">
        <v>77</v>
      </c>
      <c r="AB8" s="9" t="s">
        <v>75</v>
      </c>
      <c r="AC8" s="22" t="s">
        <v>78</v>
      </c>
      <c r="AD8" s="22" t="s">
        <v>75</v>
      </c>
      <c r="AE8" s="9" t="s">
        <v>75</v>
      </c>
      <c r="AF8" s="9" t="s">
        <v>79</v>
      </c>
      <c r="AG8" s="9" t="s">
        <v>80</v>
      </c>
      <c r="AH8" s="6"/>
      <c r="AI8" s="22" t="s">
        <v>81</v>
      </c>
      <c r="AJ8" s="6" t="s">
        <v>244</v>
      </c>
      <c r="AK8" s="6"/>
      <c r="AL8" s="9"/>
      <c r="AM8" s="9"/>
      <c r="AN8" s="9" t="s">
        <v>245</v>
      </c>
      <c r="AO8" s="249"/>
      <c r="AP8" s="19"/>
      <c r="AQ8" s="11" t="s">
        <v>82</v>
      </c>
      <c r="AS8" s="574"/>
      <c r="AT8" s="574"/>
      <c r="AU8" s="574"/>
    </row>
    <row r="9" spans="1:66" s="11" customFormat="1" ht="14.1" customHeight="1" x14ac:dyDescent="0.2">
      <c r="A9" s="9" t="s">
        <v>64</v>
      </c>
      <c r="B9" s="9" t="s">
        <v>86</v>
      </c>
      <c r="C9" s="9" t="s">
        <v>86</v>
      </c>
      <c r="D9" s="9" t="s">
        <v>87</v>
      </c>
      <c r="E9" s="9" t="s">
        <v>88</v>
      </c>
      <c r="F9" s="9" t="s">
        <v>89</v>
      </c>
      <c r="G9" s="9" t="s">
        <v>90</v>
      </c>
      <c r="H9" s="9" t="s">
        <v>86</v>
      </c>
      <c r="I9" s="9" t="s">
        <v>86</v>
      </c>
      <c r="J9" s="9" t="s">
        <v>51</v>
      </c>
      <c r="K9" s="9" t="s">
        <v>225</v>
      </c>
      <c r="L9" s="18" t="s">
        <v>83</v>
      </c>
      <c r="M9" s="9" t="s">
        <v>52</v>
      </c>
      <c r="N9" s="11" t="s">
        <v>91</v>
      </c>
      <c r="O9" s="9" t="s">
        <v>91</v>
      </c>
      <c r="P9" s="18" t="s">
        <v>83</v>
      </c>
      <c r="Q9" s="9" t="s">
        <v>99</v>
      </c>
      <c r="R9" s="23">
        <v>43750</v>
      </c>
      <c r="S9" s="9" t="s">
        <v>52</v>
      </c>
      <c r="T9" s="73" t="s">
        <v>568</v>
      </c>
      <c r="U9" s="73" t="s">
        <v>92</v>
      </c>
      <c r="V9" s="73" t="s">
        <v>52</v>
      </c>
      <c r="W9" s="73" t="s">
        <v>93</v>
      </c>
      <c r="X9" s="73" t="s">
        <v>92</v>
      </c>
      <c r="Y9" s="73" t="s">
        <v>52</v>
      </c>
      <c r="Z9" s="9" t="s">
        <v>93</v>
      </c>
      <c r="AA9" s="9" t="s">
        <v>94</v>
      </c>
      <c r="AB9" s="9" t="s">
        <v>92</v>
      </c>
      <c r="AC9" s="22" t="s">
        <v>95</v>
      </c>
      <c r="AD9" s="22" t="s">
        <v>96</v>
      </c>
      <c r="AE9" s="9" t="s">
        <v>52</v>
      </c>
      <c r="AF9" s="9" t="s">
        <v>94</v>
      </c>
      <c r="AG9" s="9" t="s">
        <v>97</v>
      </c>
      <c r="AH9" s="6" t="s">
        <v>101</v>
      </c>
      <c r="AI9" s="22" t="s">
        <v>98</v>
      </c>
      <c r="AJ9" s="6" t="s">
        <v>99</v>
      </c>
      <c r="AK9" s="6" t="s">
        <v>100</v>
      </c>
      <c r="AL9" s="9" t="s">
        <v>102</v>
      </c>
      <c r="AM9" s="9" t="s">
        <v>103</v>
      </c>
      <c r="AN9" s="9" t="s">
        <v>104</v>
      </c>
      <c r="AO9" s="249" t="s">
        <v>105</v>
      </c>
      <c r="AP9" s="19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</row>
    <row r="10" spans="1:66" s="8" customFormat="1" ht="18" customHeight="1" x14ac:dyDescent="0.3">
      <c r="A10" s="463" t="s">
        <v>628</v>
      </c>
      <c r="L10" s="228"/>
      <c r="O10" s="3"/>
      <c r="P10" s="228"/>
      <c r="AC10" s="464"/>
      <c r="AD10" s="464"/>
      <c r="AO10" s="4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466"/>
      <c r="BD10" s="466"/>
      <c r="BE10" s="466"/>
      <c r="BF10" s="466"/>
      <c r="BG10" s="466"/>
      <c r="BH10" s="466"/>
      <c r="BI10" s="466"/>
      <c r="BJ10" s="466"/>
      <c r="BK10" s="466"/>
      <c r="BL10" s="466"/>
      <c r="BM10" s="466"/>
      <c r="BN10" s="466"/>
    </row>
    <row r="11" spans="1:66" s="8" customFormat="1" ht="15.75" thickBot="1" x14ac:dyDescent="0.3">
      <c r="A11" s="467" t="s">
        <v>572</v>
      </c>
      <c r="B11" s="466"/>
      <c r="C11" s="466"/>
      <c r="L11" s="228"/>
      <c r="O11" s="3"/>
      <c r="P11" s="228"/>
      <c r="AC11" s="464"/>
      <c r="AD11" s="464"/>
      <c r="AO11" s="465"/>
      <c r="AS11" s="85"/>
      <c r="AT11" s="85"/>
      <c r="AU11" s="85"/>
      <c r="AV11" s="85"/>
      <c r="AW11" s="85"/>
      <c r="AX11" s="85"/>
      <c r="AY11" s="85"/>
      <c r="AZ11" s="85"/>
      <c r="BA11" s="85"/>
      <c r="BB11" s="85"/>
    </row>
    <row r="12" spans="1:66" s="11" customFormat="1" ht="14.1" customHeight="1" thickBot="1" x14ac:dyDescent="0.3">
      <c r="A12" s="261" t="s">
        <v>317</v>
      </c>
      <c r="B12" s="24">
        <v>53</v>
      </c>
      <c r="C12" s="56">
        <v>449</v>
      </c>
      <c r="D12" s="63"/>
      <c r="E12" s="262">
        <v>19495047</v>
      </c>
      <c r="F12" s="24" t="s">
        <v>255</v>
      </c>
      <c r="G12" s="24" t="s">
        <v>257</v>
      </c>
      <c r="H12" s="24">
        <v>879</v>
      </c>
      <c r="I12" s="24">
        <v>879</v>
      </c>
      <c r="J12" s="320" t="s">
        <v>597</v>
      </c>
      <c r="K12" s="61">
        <v>19044706</v>
      </c>
      <c r="L12" s="229">
        <v>43491</v>
      </c>
      <c r="M12" s="24">
        <v>65</v>
      </c>
      <c r="N12" s="264" t="s">
        <v>224</v>
      </c>
      <c r="O12" s="24" t="s">
        <v>224</v>
      </c>
      <c r="P12" s="229">
        <v>43718</v>
      </c>
      <c r="Q12" s="24">
        <v>830</v>
      </c>
      <c r="R12" s="24">
        <v>898</v>
      </c>
      <c r="S12" s="24">
        <v>851</v>
      </c>
      <c r="T12" s="25">
        <v>924</v>
      </c>
      <c r="U12" s="48">
        <v>3.3846153846153846</v>
      </c>
      <c r="V12" s="46">
        <v>1178</v>
      </c>
      <c r="W12" s="48">
        <v>5.08</v>
      </c>
      <c r="X12" s="48">
        <v>3.658385093167702</v>
      </c>
      <c r="Y12" s="24">
        <v>1516</v>
      </c>
      <c r="Z12" s="158">
        <v>4.9333333333333336</v>
      </c>
      <c r="AA12" s="161">
        <v>132.51781322908124</v>
      </c>
      <c r="AB12" s="65">
        <v>3.8673469387755102</v>
      </c>
      <c r="AC12" s="66">
        <v>37</v>
      </c>
      <c r="AD12" s="159">
        <v>36.364199999999997</v>
      </c>
      <c r="AE12" s="160">
        <v>1516.212121212121</v>
      </c>
      <c r="AF12" s="158">
        <v>116.16459901077685</v>
      </c>
      <c r="AG12" s="161">
        <v>124.34120611992904</v>
      </c>
      <c r="AH12" s="118">
        <v>9</v>
      </c>
      <c r="AI12" s="131">
        <v>0</v>
      </c>
      <c r="AJ12" s="117">
        <v>74</v>
      </c>
      <c r="AK12" s="117">
        <v>139</v>
      </c>
      <c r="AL12" s="119">
        <v>28</v>
      </c>
      <c r="AM12" s="120">
        <v>0.84</v>
      </c>
      <c r="AN12" s="120">
        <v>0.53</v>
      </c>
      <c r="AO12" s="250">
        <v>1.0999999999999999E-2</v>
      </c>
      <c r="AP12" s="121"/>
      <c r="AQ12" s="68" t="s">
        <v>224</v>
      </c>
      <c r="AR12" s="8"/>
      <c r="AS12" s="56" t="s">
        <v>582</v>
      </c>
      <c r="AT12" s="171" t="s">
        <v>582</v>
      </c>
      <c r="AU12" s="171" t="s">
        <v>224</v>
      </c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</row>
    <row r="13" spans="1:66" s="85" customFormat="1" ht="14.1" customHeight="1" thickBot="1" x14ac:dyDescent="0.3">
      <c r="A13" s="264" t="s">
        <v>194</v>
      </c>
      <c r="B13" s="24">
        <v>54</v>
      </c>
      <c r="C13" s="56">
        <v>413</v>
      </c>
      <c r="D13" s="63"/>
      <c r="E13" s="262">
        <v>19482804</v>
      </c>
      <c r="F13" s="24" t="s">
        <v>246</v>
      </c>
      <c r="G13" s="24" t="s">
        <v>257</v>
      </c>
      <c r="H13" s="24">
        <v>247</v>
      </c>
      <c r="I13" s="24">
        <v>247</v>
      </c>
      <c r="J13" s="320" t="s">
        <v>303</v>
      </c>
      <c r="K13" s="61">
        <v>17802439</v>
      </c>
      <c r="L13" s="229">
        <v>43519</v>
      </c>
      <c r="M13" s="24">
        <v>90</v>
      </c>
      <c r="N13" s="264" t="s">
        <v>224</v>
      </c>
      <c r="O13" s="24" t="s">
        <v>224</v>
      </c>
      <c r="P13" s="229">
        <v>43709</v>
      </c>
      <c r="Q13" s="24">
        <v>803</v>
      </c>
      <c r="R13" s="24">
        <v>792</v>
      </c>
      <c r="S13" s="24">
        <v>851</v>
      </c>
      <c r="T13" s="25">
        <v>914</v>
      </c>
      <c r="U13" s="48">
        <v>3.7306122448979591</v>
      </c>
      <c r="V13" s="46">
        <v>1118</v>
      </c>
      <c r="W13" s="48">
        <v>4.08</v>
      </c>
      <c r="X13" s="48">
        <v>3.8027210884353742</v>
      </c>
      <c r="Y13" s="24">
        <v>1474</v>
      </c>
      <c r="Z13" s="158">
        <v>4.666666666666667</v>
      </c>
      <c r="AA13" s="161">
        <v>125.35468818967144</v>
      </c>
      <c r="AB13" s="65">
        <v>4.0494505494505493</v>
      </c>
      <c r="AC13" s="66">
        <v>36</v>
      </c>
      <c r="AD13" s="159">
        <v>36.4114</v>
      </c>
      <c r="AE13" s="160">
        <v>1468.0114942528735</v>
      </c>
      <c r="AF13" s="158">
        <v>112.47170774282364</v>
      </c>
      <c r="AG13" s="161">
        <v>118.91319796624754</v>
      </c>
      <c r="AH13" s="118">
        <v>-2</v>
      </c>
      <c r="AI13" s="131">
        <v>1.7</v>
      </c>
      <c r="AJ13" s="117">
        <v>71</v>
      </c>
      <c r="AK13" s="117">
        <v>139</v>
      </c>
      <c r="AL13" s="119">
        <v>32</v>
      </c>
      <c r="AM13" s="120">
        <v>0.69</v>
      </c>
      <c r="AN13" s="120">
        <v>0.69</v>
      </c>
      <c r="AO13" s="250">
        <v>-0.19</v>
      </c>
      <c r="AP13" s="121"/>
      <c r="AQ13" s="68" t="s">
        <v>224</v>
      </c>
      <c r="AR13" s="8"/>
      <c r="AS13" s="56" t="s">
        <v>224</v>
      </c>
      <c r="AT13" s="56"/>
      <c r="AU13" s="171"/>
    </row>
    <row r="14" spans="1:66" s="85" customFormat="1" ht="14.1" customHeight="1" thickBot="1" x14ac:dyDescent="0.3">
      <c r="A14" s="321" t="s">
        <v>235</v>
      </c>
      <c r="B14" s="24">
        <v>53</v>
      </c>
      <c r="C14" s="56">
        <v>468</v>
      </c>
      <c r="D14" s="69"/>
      <c r="E14" s="322">
        <v>19518600</v>
      </c>
      <c r="F14" s="62" t="s">
        <v>255</v>
      </c>
      <c r="G14" s="62" t="s">
        <v>257</v>
      </c>
      <c r="H14" s="62">
        <v>1901</v>
      </c>
      <c r="I14" s="62">
        <v>1901</v>
      </c>
      <c r="J14" s="320" t="s">
        <v>276</v>
      </c>
      <c r="K14" s="61">
        <v>17836507</v>
      </c>
      <c r="L14" s="230">
        <v>43484</v>
      </c>
      <c r="M14" s="62">
        <v>80</v>
      </c>
      <c r="N14" s="321" t="s">
        <v>224</v>
      </c>
      <c r="O14" s="24" t="s">
        <v>224</v>
      </c>
      <c r="P14" s="229">
        <v>43700</v>
      </c>
      <c r="Q14" s="24">
        <v>930</v>
      </c>
      <c r="R14" s="24">
        <v>934</v>
      </c>
      <c r="S14" s="24">
        <v>897</v>
      </c>
      <c r="T14" s="25">
        <v>1024</v>
      </c>
      <c r="U14" s="48">
        <v>3.657142857142857</v>
      </c>
      <c r="V14" s="46">
        <v>1254</v>
      </c>
      <c r="W14" s="48">
        <v>4.5999999999999996</v>
      </c>
      <c r="X14" s="48">
        <v>3.811550151975684</v>
      </c>
      <c r="Y14" s="24">
        <v>1556</v>
      </c>
      <c r="Z14" s="158">
        <v>4.4333333333333336</v>
      </c>
      <c r="AA14" s="161">
        <v>119.08695378018786</v>
      </c>
      <c r="AB14" s="65">
        <v>3.899749373433584</v>
      </c>
      <c r="AC14" s="66">
        <v>38</v>
      </c>
      <c r="AD14" s="159">
        <v>37.102400000000003</v>
      </c>
      <c r="AE14" s="160">
        <v>1444.3224043715845</v>
      </c>
      <c r="AF14" s="158">
        <v>110.65676800682533</v>
      </c>
      <c r="AG14" s="161">
        <v>114.87186089350659</v>
      </c>
      <c r="AH14" s="118"/>
      <c r="AI14" s="131"/>
      <c r="AJ14" s="117"/>
      <c r="AK14" s="117"/>
      <c r="AL14" s="119"/>
      <c r="AM14" s="120"/>
      <c r="AN14" s="120"/>
      <c r="AO14" s="250"/>
      <c r="AP14" s="121"/>
      <c r="AQ14" s="68"/>
      <c r="AR14" s="8"/>
      <c r="AS14" s="56" t="s">
        <v>582</v>
      </c>
      <c r="AT14" s="56"/>
      <c r="AU14" s="171"/>
      <c r="AW14" s="85" t="s">
        <v>621</v>
      </c>
    </row>
    <row r="15" spans="1:66" s="85" customFormat="1" ht="14.1" customHeight="1" thickBot="1" x14ac:dyDescent="0.3">
      <c r="A15" s="264" t="s">
        <v>345</v>
      </c>
      <c r="B15" s="24">
        <v>53</v>
      </c>
      <c r="C15" s="56">
        <v>474</v>
      </c>
      <c r="D15" s="63"/>
      <c r="E15" s="24">
        <v>19438967</v>
      </c>
      <c r="F15" s="24" t="s">
        <v>255</v>
      </c>
      <c r="G15" s="24" t="s">
        <v>257</v>
      </c>
      <c r="H15" s="24">
        <v>906</v>
      </c>
      <c r="I15" s="72" t="s">
        <v>348</v>
      </c>
      <c r="J15" s="320" t="s">
        <v>347</v>
      </c>
      <c r="K15" s="61">
        <v>18135260</v>
      </c>
      <c r="L15" s="229">
        <v>43485</v>
      </c>
      <c r="M15" s="24">
        <v>83</v>
      </c>
      <c r="N15" s="264" t="s">
        <v>224</v>
      </c>
      <c r="O15" s="24" t="s">
        <v>224</v>
      </c>
      <c r="P15" s="229">
        <v>43691</v>
      </c>
      <c r="Q15" s="24">
        <v>693</v>
      </c>
      <c r="R15" s="24">
        <v>824</v>
      </c>
      <c r="S15" s="24">
        <v>691</v>
      </c>
      <c r="T15" s="25">
        <v>958</v>
      </c>
      <c r="U15" s="48">
        <v>3.4336917562724016</v>
      </c>
      <c r="V15" s="46">
        <v>1158</v>
      </c>
      <c r="W15" s="48">
        <v>4</v>
      </c>
      <c r="X15" s="48">
        <v>3.5304878048780486</v>
      </c>
      <c r="Y15" s="24">
        <v>1512</v>
      </c>
      <c r="Z15" s="158">
        <v>4.6166666666666663</v>
      </c>
      <c r="AA15" s="161">
        <v>124.01160224478207</v>
      </c>
      <c r="AB15" s="65">
        <v>3.7989949748743719</v>
      </c>
      <c r="AC15" s="66">
        <v>34</v>
      </c>
      <c r="AD15" s="159">
        <v>33.139800000000001</v>
      </c>
      <c r="AE15" s="160">
        <v>1373.5</v>
      </c>
      <c r="AF15" s="158">
        <v>105.23070915285233</v>
      </c>
      <c r="AG15" s="161">
        <v>114.6211556988172</v>
      </c>
      <c r="AH15" s="118">
        <v>12</v>
      </c>
      <c r="AI15" s="131">
        <v>-1.4</v>
      </c>
      <c r="AJ15" s="117">
        <v>58</v>
      </c>
      <c r="AK15" s="117">
        <v>109</v>
      </c>
      <c r="AL15" s="119">
        <v>35</v>
      </c>
      <c r="AM15" s="120">
        <v>0.49</v>
      </c>
      <c r="AN15" s="120">
        <v>0.76</v>
      </c>
      <c r="AO15" s="250">
        <v>-1.2999999999999999E-2</v>
      </c>
      <c r="AP15" s="121"/>
      <c r="AQ15" s="68" t="s">
        <v>224</v>
      </c>
      <c r="AR15" s="8"/>
      <c r="AS15" s="56" t="s">
        <v>224</v>
      </c>
      <c r="AT15" s="171"/>
      <c r="AU15" s="171"/>
    </row>
    <row r="16" spans="1:66" s="85" customFormat="1" ht="14.1" customHeight="1" thickBot="1" x14ac:dyDescent="0.3">
      <c r="A16" s="321" t="s">
        <v>107</v>
      </c>
      <c r="B16" s="24">
        <v>54</v>
      </c>
      <c r="C16" s="56">
        <v>415</v>
      </c>
      <c r="D16" s="69"/>
      <c r="E16" s="322">
        <v>19556048</v>
      </c>
      <c r="F16" s="62" t="s">
        <v>255</v>
      </c>
      <c r="G16" s="62" t="s">
        <v>257</v>
      </c>
      <c r="H16" s="62">
        <v>20</v>
      </c>
      <c r="I16" s="62" t="s">
        <v>521</v>
      </c>
      <c r="J16" s="320" t="s">
        <v>587</v>
      </c>
      <c r="K16" s="61">
        <v>16485874</v>
      </c>
      <c r="L16" s="230">
        <v>43478</v>
      </c>
      <c r="M16" s="62">
        <v>78</v>
      </c>
      <c r="N16" s="321" t="s">
        <v>224</v>
      </c>
      <c r="O16" s="62" t="s">
        <v>224</v>
      </c>
      <c r="P16" s="230">
        <v>43694</v>
      </c>
      <c r="Q16" s="62">
        <v>766</v>
      </c>
      <c r="R16" s="24">
        <v>884</v>
      </c>
      <c r="S16" s="24">
        <v>761</v>
      </c>
      <c r="T16" s="25">
        <v>1022</v>
      </c>
      <c r="U16" s="48">
        <v>3.5734265734265733</v>
      </c>
      <c r="V16" s="46">
        <v>1190</v>
      </c>
      <c r="W16" s="48">
        <v>3.36</v>
      </c>
      <c r="X16" s="48">
        <v>3.5522388059701493</v>
      </c>
      <c r="Y16" s="24">
        <v>1544</v>
      </c>
      <c r="Z16" s="158">
        <v>4.3499999999999996</v>
      </c>
      <c r="AA16" s="161">
        <v>116.84847720537228</v>
      </c>
      <c r="AB16" s="65">
        <v>3.8123456790123456</v>
      </c>
      <c r="AC16" s="66">
        <v>37</v>
      </c>
      <c r="AD16" s="159">
        <v>35.878</v>
      </c>
      <c r="AE16" s="160">
        <v>1419.6243386243386</v>
      </c>
      <c r="AF16" s="158">
        <v>108.76452557996951</v>
      </c>
      <c r="AG16" s="161">
        <v>112.8065013926709</v>
      </c>
      <c r="AH16" s="118">
        <v>7</v>
      </c>
      <c r="AI16" s="131">
        <v>1.2</v>
      </c>
      <c r="AJ16" s="117">
        <v>76</v>
      </c>
      <c r="AK16" s="117">
        <v>130</v>
      </c>
      <c r="AL16" s="119">
        <v>26</v>
      </c>
      <c r="AM16" s="120">
        <v>0.45</v>
      </c>
      <c r="AN16" s="120">
        <v>0.83</v>
      </c>
      <c r="AO16" s="250">
        <v>-0.03</v>
      </c>
      <c r="AP16" s="121"/>
      <c r="AQ16" s="68" t="s">
        <v>224</v>
      </c>
      <c r="AR16" s="8"/>
      <c r="AS16" s="56" t="s">
        <v>582</v>
      </c>
      <c r="AT16" s="171" t="s">
        <v>224</v>
      </c>
      <c r="AU16" s="171"/>
    </row>
    <row r="17" spans="1:66" s="85" customFormat="1" ht="14.1" customHeight="1" thickBot="1" x14ac:dyDescent="0.3">
      <c r="A17" s="264" t="s">
        <v>43</v>
      </c>
      <c r="B17" s="24">
        <v>53</v>
      </c>
      <c r="C17" s="56">
        <v>467</v>
      </c>
      <c r="D17" s="63"/>
      <c r="E17" s="262">
        <v>19456464</v>
      </c>
      <c r="F17" s="24" t="s">
        <v>255</v>
      </c>
      <c r="G17" s="24" t="s">
        <v>257</v>
      </c>
      <c r="H17" s="24" t="s">
        <v>336</v>
      </c>
      <c r="I17" s="24" t="s">
        <v>336</v>
      </c>
      <c r="J17" s="320" t="s">
        <v>303</v>
      </c>
      <c r="K17" s="61">
        <v>16930149</v>
      </c>
      <c r="L17" s="229">
        <v>43502</v>
      </c>
      <c r="M17" s="24">
        <v>94</v>
      </c>
      <c r="N17" s="264" t="s">
        <v>224</v>
      </c>
      <c r="O17" s="24" t="s">
        <v>224</v>
      </c>
      <c r="P17" s="229">
        <v>43698</v>
      </c>
      <c r="Q17" s="24">
        <v>880</v>
      </c>
      <c r="R17" s="24">
        <v>900</v>
      </c>
      <c r="S17" s="24">
        <v>904</v>
      </c>
      <c r="T17" s="25">
        <v>978</v>
      </c>
      <c r="U17" s="48">
        <v>3.7328244274809159</v>
      </c>
      <c r="V17" s="46">
        <v>1148</v>
      </c>
      <c r="W17" s="48">
        <v>3.4</v>
      </c>
      <c r="X17" s="48">
        <v>3.6913183279742765</v>
      </c>
      <c r="Y17" s="24">
        <v>1488</v>
      </c>
      <c r="Z17" s="158">
        <v>4.25</v>
      </c>
      <c r="AA17" s="161">
        <v>114.16230531559361</v>
      </c>
      <c r="AB17" s="65">
        <v>3.9055118110236222</v>
      </c>
      <c r="AC17" s="66">
        <v>39</v>
      </c>
      <c r="AD17" s="159">
        <v>38.775599999999997</v>
      </c>
      <c r="AE17" s="160">
        <v>1429.8378378378379</v>
      </c>
      <c r="AF17" s="158">
        <v>109.54703287168313</v>
      </c>
      <c r="AG17" s="161">
        <v>111.85466909363836</v>
      </c>
      <c r="AH17" s="118">
        <v>-7</v>
      </c>
      <c r="AI17" s="131">
        <v>5.8</v>
      </c>
      <c r="AJ17" s="117">
        <v>80</v>
      </c>
      <c r="AK17" s="117">
        <v>148</v>
      </c>
      <c r="AL17" s="119">
        <v>30</v>
      </c>
      <c r="AM17" s="120">
        <v>0.53</v>
      </c>
      <c r="AN17" s="120">
        <v>0.8</v>
      </c>
      <c r="AO17" s="250">
        <v>-0.05</v>
      </c>
      <c r="AP17" s="121"/>
      <c r="AQ17" s="68" t="s">
        <v>224</v>
      </c>
      <c r="AR17" s="8"/>
      <c r="AS17" s="56" t="s">
        <v>224</v>
      </c>
      <c r="AT17" s="56"/>
      <c r="AU17" s="171"/>
    </row>
    <row r="18" spans="1:66" s="85" customFormat="1" ht="14.1" customHeight="1" thickBot="1" x14ac:dyDescent="0.3">
      <c r="A18" s="264" t="s">
        <v>326</v>
      </c>
      <c r="B18" s="24">
        <v>54</v>
      </c>
      <c r="C18" s="56">
        <v>404</v>
      </c>
      <c r="D18" s="63"/>
      <c r="E18" s="24">
        <v>19499988</v>
      </c>
      <c r="F18" s="24" t="s">
        <v>255</v>
      </c>
      <c r="G18" s="24" t="s">
        <v>257</v>
      </c>
      <c r="H18" s="24">
        <v>37919</v>
      </c>
      <c r="I18" s="24">
        <v>37</v>
      </c>
      <c r="J18" s="320" t="s">
        <v>303</v>
      </c>
      <c r="K18" s="61">
        <v>16458782</v>
      </c>
      <c r="L18" s="229">
        <v>43467</v>
      </c>
      <c r="M18" s="24">
        <v>75</v>
      </c>
      <c r="N18" s="264" t="s">
        <v>224</v>
      </c>
      <c r="O18" s="24" t="s">
        <v>224</v>
      </c>
      <c r="P18" s="229">
        <v>43708</v>
      </c>
      <c r="Q18" s="24">
        <v>846</v>
      </c>
      <c r="R18" s="24">
        <v>910</v>
      </c>
      <c r="S18" s="24">
        <v>783</v>
      </c>
      <c r="T18" s="25">
        <v>1042</v>
      </c>
      <c r="U18" s="48">
        <v>3.5084175084175082</v>
      </c>
      <c r="V18" s="46">
        <v>1300</v>
      </c>
      <c r="W18" s="48">
        <v>5.16</v>
      </c>
      <c r="X18" s="48">
        <v>3.7572254335260116</v>
      </c>
      <c r="Y18" s="24">
        <v>1550</v>
      </c>
      <c r="Z18" s="158">
        <v>4.2333333333333334</v>
      </c>
      <c r="AA18" s="161">
        <v>113.71461000063053</v>
      </c>
      <c r="AB18" s="65">
        <v>3.7259615384615383</v>
      </c>
      <c r="AC18" s="66">
        <v>38</v>
      </c>
      <c r="AD18" s="159">
        <v>36.4666</v>
      </c>
      <c r="AE18" s="160">
        <v>1426.6571428571428</v>
      </c>
      <c r="AF18" s="158">
        <v>109.30334391033077</v>
      </c>
      <c r="AG18" s="161">
        <v>111.50897695548065</v>
      </c>
      <c r="AH18" s="118">
        <v>7</v>
      </c>
      <c r="AI18" s="131">
        <v>-0.4</v>
      </c>
      <c r="AJ18" s="117">
        <v>53</v>
      </c>
      <c r="AK18" s="117">
        <v>106</v>
      </c>
      <c r="AL18" s="119">
        <v>31</v>
      </c>
      <c r="AM18" s="120">
        <v>0.41</v>
      </c>
      <c r="AN18" s="120">
        <v>0.49</v>
      </c>
      <c r="AO18" s="250">
        <v>-2.9000000000000001E-2</v>
      </c>
      <c r="AP18" s="121"/>
      <c r="AQ18" s="68" t="s">
        <v>224</v>
      </c>
      <c r="AR18" s="8"/>
      <c r="AS18" s="56" t="s">
        <v>582</v>
      </c>
      <c r="AT18" s="171" t="s">
        <v>224</v>
      </c>
      <c r="AU18" s="171"/>
    </row>
    <row r="19" spans="1:66" s="85" customFormat="1" ht="14.1" customHeight="1" thickBot="1" x14ac:dyDescent="0.3">
      <c r="A19" s="264" t="s">
        <v>345</v>
      </c>
      <c r="B19" s="24">
        <v>53</v>
      </c>
      <c r="C19" s="56">
        <v>471</v>
      </c>
      <c r="D19" s="63"/>
      <c r="E19" s="262">
        <v>19427511</v>
      </c>
      <c r="F19" s="24" t="s">
        <v>255</v>
      </c>
      <c r="G19" s="24" t="s">
        <v>257</v>
      </c>
      <c r="H19" s="24">
        <v>910</v>
      </c>
      <c r="I19" s="24" t="s">
        <v>349</v>
      </c>
      <c r="J19" s="320" t="s">
        <v>350</v>
      </c>
      <c r="K19" s="61">
        <v>18135283</v>
      </c>
      <c r="L19" s="229">
        <v>43503</v>
      </c>
      <c r="M19" s="24">
        <v>82</v>
      </c>
      <c r="N19" s="264" t="s">
        <v>224</v>
      </c>
      <c r="O19" s="24" t="s">
        <v>224</v>
      </c>
      <c r="P19" s="229">
        <v>43697</v>
      </c>
      <c r="Q19" s="24">
        <v>726</v>
      </c>
      <c r="R19" s="24">
        <v>778</v>
      </c>
      <c r="S19" s="24">
        <v>772</v>
      </c>
      <c r="T19" s="25">
        <v>902</v>
      </c>
      <c r="U19" s="48">
        <v>3.4559386973180075</v>
      </c>
      <c r="V19" s="24">
        <v>1120</v>
      </c>
      <c r="W19" s="48">
        <v>4.3600000000000003</v>
      </c>
      <c r="X19" s="48">
        <v>3.6129032258064515</v>
      </c>
      <c r="Y19" s="24">
        <v>1422</v>
      </c>
      <c r="Z19" s="158">
        <v>4.333333333333333</v>
      </c>
      <c r="AA19" s="161">
        <v>116.40078189040916</v>
      </c>
      <c r="AB19" s="65">
        <v>3.7421052631578946</v>
      </c>
      <c r="AC19" s="66">
        <v>39</v>
      </c>
      <c r="AD19" s="159">
        <v>38.813000000000002</v>
      </c>
      <c r="AE19" s="160">
        <v>1370.7096774193546</v>
      </c>
      <c r="AF19" s="158">
        <v>105.01692857482065</v>
      </c>
      <c r="AG19" s="161">
        <v>110.70885523261491</v>
      </c>
      <c r="AH19" s="118">
        <v>-1</v>
      </c>
      <c r="AI19" s="131">
        <v>3.6</v>
      </c>
      <c r="AJ19" s="117">
        <v>75</v>
      </c>
      <c r="AK19" s="117">
        <v>129</v>
      </c>
      <c r="AL19" s="119">
        <v>26</v>
      </c>
      <c r="AM19" s="120">
        <v>0.8</v>
      </c>
      <c r="AN19" s="120">
        <v>0.32</v>
      </c>
      <c r="AO19" s="250">
        <v>2.1999999999999999E-2</v>
      </c>
      <c r="AP19" s="121"/>
      <c r="AQ19" s="68" t="s">
        <v>224</v>
      </c>
      <c r="AR19" s="8"/>
      <c r="AS19" s="56" t="s">
        <v>224</v>
      </c>
      <c r="AT19" s="56"/>
      <c r="AU19" s="171"/>
    </row>
    <row r="20" spans="1:66" s="85" customFormat="1" ht="14.1" customHeight="1" thickBot="1" x14ac:dyDescent="0.3">
      <c r="A20" s="264" t="s">
        <v>317</v>
      </c>
      <c r="B20" s="24">
        <v>53</v>
      </c>
      <c r="C20" s="56">
        <v>450</v>
      </c>
      <c r="D20" s="63"/>
      <c r="E20" s="262">
        <v>19495048</v>
      </c>
      <c r="F20" s="24" t="s">
        <v>255</v>
      </c>
      <c r="G20" s="24" t="s">
        <v>257</v>
      </c>
      <c r="H20" s="24">
        <v>419</v>
      </c>
      <c r="I20" s="24">
        <v>419</v>
      </c>
      <c r="J20" s="320" t="s">
        <v>597</v>
      </c>
      <c r="K20" s="61">
        <v>19044702</v>
      </c>
      <c r="L20" s="229">
        <v>43500</v>
      </c>
      <c r="M20" s="24">
        <v>71</v>
      </c>
      <c r="N20" s="264" t="s">
        <v>224</v>
      </c>
      <c r="O20" s="24" t="s">
        <v>224</v>
      </c>
      <c r="P20" s="229">
        <v>43718</v>
      </c>
      <c r="Q20" s="24">
        <v>850</v>
      </c>
      <c r="R20" s="24">
        <v>892</v>
      </c>
      <c r="S20" s="24">
        <v>893</v>
      </c>
      <c r="T20" s="25">
        <v>908</v>
      </c>
      <c r="U20" s="48">
        <v>3.4393939393939394</v>
      </c>
      <c r="V20" s="46">
        <v>1124</v>
      </c>
      <c r="W20" s="48">
        <v>4.32</v>
      </c>
      <c r="X20" s="48">
        <v>3.5910543130990416</v>
      </c>
      <c r="Y20" s="24">
        <v>1404</v>
      </c>
      <c r="Z20" s="158">
        <v>4.1333333333333337</v>
      </c>
      <c r="AA20" s="161">
        <v>111.02843811085185</v>
      </c>
      <c r="AB20" s="65">
        <v>3.6657963446475197</v>
      </c>
      <c r="AC20" s="66">
        <v>37</v>
      </c>
      <c r="AD20" s="159">
        <v>36.700800000000001</v>
      </c>
      <c r="AE20" s="160">
        <v>1430.2121212121212</v>
      </c>
      <c r="AF20" s="158">
        <v>109.57570859421676</v>
      </c>
      <c r="AG20" s="161">
        <v>110.30207335253431</v>
      </c>
      <c r="AH20" s="118">
        <v>10</v>
      </c>
      <c r="AI20" s="131">
        <v>1.4</v>
      </c>
      <c r="AJ20" s="117">
        <v>73</v>
      </c>
      <c r="AK20" s="117">
        <v>122</v>
      </c>
      <c r="AL20" s="119">
        <v>40</v>
      </c>
      <c r="AM20" s="120">
        <v>0.24</v>
      </c>
      <c r="AN20" s="120">
        <v>0.93</v>
      </c>
      <c r="AO20" s="250">
        <v>-0.02</v>
      </c>
      <c r="AP20" s="121"/>
      <c r="AQ20" s="68" t="s">
        <v>224</v>
      </c>
      <c r="AR20" s="8"/>
      <c r="AS20" s="56" t="s">
        <v>582</v>
      </c>
      <c r="AT20" s="171" t="s">
        <v>582</v>
      </c>
      <c r="AU20" s="171" t="s">
        <v>224</v>
      </c>
    </row>
    <row r="21" spans="1:66" s="85" customFormat="1" ht="14.1" customHeight="1" thickBot="1" x14ac:dyDescent="0.3">
      <c r="A21" s="264" t="s">
        <v>642</v>
      </c>
      <c r="B21" s="24">
        <v>54</v>
      </c>
      <c r="C21" s="56">
        <v>440</v>
      </c>
      <c r="D21" s="63"/>
      <c r="E21" s="262">
        <v>19498860</v>
      </c>
      <c r="F21" s="24" t="s">
        <v>255</v>
      </c>
      <c r="G21" s="24" t="s">
        <v>257</v>
      </c>
      <c r="H21" s="24" t="s">
        <v>542</v>
      </c>
      <c r="I21" s="24" t="s">
        <v>522</v>
      </c>
      <c r="J21" s="320" t="s">
        <v>301</v>
      </c>
      <c r="K21" s="61">
        <v>18183856</v>
      </c>
      <c r="L21" s="229">
        <v>43498</v>
      </c>
      <c r="M21" s="24">
        <v>78</v>
      </c>
      <c r="N21" s="264" t="s">
        <v>224</v>
      </c>
      <c r="O21" s="24" t="s">
        <v>582</v>
      </c>
      <c r="P21" s="229">
        <v>43690</v>
      </c>
      <c r="Q21" s="24">
        <v>684</v>
      </c>
      <c r="R21" s="24">
        <v>750</v>
      </c>
      <c r="S21" s="24">
        <v>719</v>
      </c>
      <c r="T21" s="25">
        <v>890</v>
      </c>
      <c r="U21" s="48">
        <v>3.3458646616541352</v>
      </c>
      <c r="V21" s="46">
        <v>1074</v>
      </c>
      <c r="W21" s="48">
        <v>3.68</v>
      </c>
      <c r="X21" s="48">
        <v>3.4095238095238094</v>
      </c>
      <c r="Y21" s="24">
        <v>1412</v>
      </c>
      <c r="Z21" s="158">
        <v>4.3499999999999996</v>
      </c>
      <c r="AA21" s="161">
        <v>116.84847720537228</v>
      </c>
      <c r="AB21" s="65">
        <v>3.6675324675324674</v>
      </c>
      <c r="AC21" s="66">
        <v>40</v>
      </c>
      <c r="AD21" s="159">
        <v>39.625999999999998</v>
      </c>
      <c r="AE21" s="160">
        <v>1322.523316062176</v>
      </c>
      <c r="AF21" s="158">
        <v>101.32513026603907</v>
      </c>
      <c r="AG21" s="161">
        <v>109.08680373570567</v>
      </c>
      <c r="AH21" s="118">
        <v>6</v>
      </c>
      <c r="AI21" s="131">
        <v>1</v>
      </c>
      <c r="AJ21" s="117">
        <v>71</v>
      </c>
      <c r="AK21" s="117">
        <v>134</v>
      </c>
      <c r="AL21" s="119">
        <v>15</v>
      </c>
      <c r="AM21" s="120">
        <v>1.02</v>
      </c>
      <c r="AN21" s="120">
        <v>0.5</v>
      </c>
      <c r="AO21" s="250">
        <v>2E-3</v>
      </c>
      <c r="AP21" s="121"/>
      <c r="AQ21" s="68" t="s">
        <v>224</v>
      </c>
      <c r="AR21" s="8"/>
      <c r="AS21" s="56" t="s">
        <v>582</v>
      </c>
      <c r="AT21" s="171" t="s">
        <v>224</v>
      </c>
      <c r="AU21" s="171"/>
    </row>
    <row r="22" spans="1:66" s="85" customFormat="1" ht="14.1" hidden="1" customHeight="1" x14ac:dyDescent="0.25">
      <c r="A22" s="264" t="s">
        <v>328</v>
      </c>
      <c r="B22" s="484">
        <v>54</v>
      </c>
      <c r="C22" s="485">
        <v>417</v>
      </c>
      <c r="D22" s="63"/>
      <c r="E22" s="262">
        <v>19505646</v>
      </c>
      <c r="F22" s="24" t="s">
        <v>255</v>
      </c>
      <c r="G22" s="24" t="s">
        <v>257</v>
      </c>
      <c r="H22" s="24">
        <v>9130</v>
      </c>
      <c r="I22" s="24">
        <v>9130</v>
      </c>
      <c r="J22" s="320" t="s">
        <v>331</v>
      </c>
      <c r="K22" s="61">
        <v>17919617</v>
      </c>
      <c r="L22" s="229">
        <v>43540</v>
      </c>
      <c r="M22" s="24">
        <v>79</v>
      </c>
      <c r="N22" s="264" t="s">
        <v>224</v>
      </c>
      <c r="O22" s="24" t="s">
        <v>224</v>
      </c>
      <c r="P22" s="229">
        <v>43709</v>
      </c>
      <c r="Q22" s="24">
        <v>655</v>
      </c>
      <c r="R22" s="24">
        <v>894</v>
      </c>
      <c r="S22" s="24">
        <v>746</v>
      </c>
      <c r="T22" s="25">
        <v>952</v>
      </c>
      <c r="U22" s="48">
        <v>4.25</v>
      </c>
      <c r="V22" s="46">
        <v>1158</v>
      </c>
      <c r="W22" s="48">
        <v>4.12</v>
      </c>
      <c r="X22" s="48">
        <v>4.2417582417582418</v>
      </c>
      <c r="Y22" s="24">
        <v>1446</v>
      </c>
      <c r="Z22" s="158">
        <v>4.1166666666666663</v>
      </c>
      <c r="AA22" s="161">
        <v>110.58074279588872</v>
      </c>
      <c r="AB22" s="65">
        <v>4.2157434402332363</v>
      </c>
      <c r="AC22" s="66">
        <v>38</v>
      </c>
      <c r="AD22" s="159">
        <v>39.196800000000003</v>
      </c>
      <c r="AE22" s="160">
        <v>1473.3563218390805</v>
      </c>
      <c r="AF22" s="158">
        <v>112.88120173422975</v>
      </c>
      <c r="AG22" s="161">
        <v>111.73097226505924</v>
      </c>
      <c r="AH22" s="118">
        <v>1</v>
      </c>
      <c r="AI22" s="131">
        <v>3.2</v>
      </c>
      <c r="AJ22" s="117">
        <v>71</v>
      </c>
      <c r="AK22" s="117">
        <v>114</v>
      </c>
      <c r="AL22" s="119">
        <v>18</v>
      </c>
      <c r="AM22" s="120">
        <v>-0.02</v>
      </c>
      <c r="AN22" s="120">
        <v>0.73</v>
      </c>
      <c r="AO22" s="250">
        <v>-1.6E-2</v>
      </c>
      <c r="AP22" s="121"/>
      <c r="AQ22" s="68" t="s">
        <v>224</v>
      </c>
      <c r="AR22" s="8"/>
      <c r="AS22" s="56" t="s">
        <v>582</v>
      </c>
      <c r="AT22" s="56" t="s">
        <v>224</v>
      </c>
      <c r="AU22" s="171"/>
    </row>
    <row r="23" spans="1:66" s="85" customFormat="1" ht="14.1" customHeight="1" thickBot="1" x14ac:dyDescent="0.3">
      <c r="A23" s="321" t="s">
        <v>107</v>
      </c>
      <c r="B23" s="24">
        <v>54</v>
      </c>
      <c r="C23" s="56">
        <v>416</v>
      </c>
      <c r="D23" s="69"/>
      <c r="E23" s="62">
        <v>19556050</v>
      </c>
      <c r="F23" s="62" t="s">
        <v>255</v>
      </c>
      <c r="G23" s="62" t="s">
        <v>257</v>
      </c>
      <c r="H23" s="62">
        <v>26</v>
      </c>
      <c r="I23" s="70" t="s">
        <v>520</v>
      </c>
      <c r="J23" s="320" t="s">
        <v>260</v>
      </c>
      <c r="K23" s="61">
        <v>17277802</v>
      </c>
      <c r="L23" s="230">
        <v>43494</v>
      </c>
      <c r="M23" s="62">
        <v>83</v>
      </c>
      <c r="N23" s="321" t="s">
        <v>224</v>
      </c>
      <c r="O23" s="62" t="s">
        <v>224</v>
      </c>
      <c r="P23" s="229">
        <v>43694</v>
      </c>
      <c r="Q23" s="24">
        <v>628</v>
      </c>
      <c r="R23" s="24">
        <v>708</v>
      </c>
      <c r="S23" s="24">
        <v>640</v>
      </c>
      <c r="T23" s="25">
        <v>860</v>
      </c>
      <c r="U23" s="48">
        <v>3.1851851851851851</v>
      </c>
      <c r="V23" s="46">
        <v>1000</v>
      </c>
      <c r="W23" s="48">
        <v>2.8</v>
      </c>
      <c r="X23" s="48">
        <v>3.134796238244514</v>
      </c>
      <c r="Y23" s="24">
        <v>1392</v>
      </c>
      <c r="Z23" s="158">
        <v>4.4333333333333336</v>
      </c>
      <c r="AA23" s="161">
        <v>119.08695378018786</v>
      </c>
      <c r="AB23" s="65">
        <v>3.5784061696658096</v>
      </c>
      <c r="AC23" s="66">
        <v>36</v>
      </c>
      <c r="AD23" s="159">
        <v>35.476399999999998</v>
      </c>
      <c r="AE23" s="160">
        <v>1286.7724867724869</v>
      </c>
      <c r="AF23" s="158">
        <v>98.586080306842447</v>
      </c>
      <c r="AG23" s="161">
        <v>108.83651704351516</v>
      </c>
      <c r="AH23" s="118">
        <v>9</v>
      </c>
      <c r="AI23" s="197">
        <v>0</v>
      </c>
      <c r="AJ23" s="117">
        <v>52</v>
      </c>
      <c r="AK23" s="117">
        <v>95</v>
      </c>
      <c r="AL23" s="119">
        <v>20</v>
      </c>
      <c r="AM23" s="120">
        <v>0.49</v>
      </c>
      <c r="AN23" s="120">
        <v>0.62</v>
      </c>
      <c r="AO23" s="250">
        <v>4.2999999999999997E-2</v>
      </c>
      <c r="AP23" s="121"/>
      <c r="AQ23" s="68" t="s">
        <v>224</v>
      </c>
      <c r="AR23" s="8"/>
      <c r="AS23" s="56" t="s">
        <v>224</v>
      </c>
      <c r="AT23" s="56"/>
      <c r="AU23" s="56"/>
      <c r="AW23" s="323"/>
      <c r="AX23" s="323"/>
      <c r="AY23" s="323"/>
    </row>
    <row r="24" spans="1:66" s="85" customFormat="1" ht="14.1" customHeight="1" thickBot="1" x14ac:dyDescent="0.3">
      <c r="A24" s="264" t="s">
        <v>254</v>
      </c>
      <c r="B24" s="24">
        <v>53</v>
      </c>
      <c r="C24" s="56">
        <v>442</v>
      </c>
      <c r="D24" s="63"/>
      <c r="E24" s="262">
        <v>19423887</v>
      </c>
      <c r="F24" s="24" t="s">
        <v>255</v>
      </c>
      <c r="G24" s="24" t="s">
        <v>238</v>
      </c>
      <c r="H24" s="24" t="s">
        <v>515</v>
      </c>
      <c r="I24" s="72" t="s">
        <v>577</v>
      </c>
      <c r="J24" s="320" t="s">
        <v>303</v>
      </c>
      <c r="K24" s="61">
        <v>18180724</v>
      </c>
      <c r="L24" s="229">
        <v>43481</v>
      </c>
      <c r="M24" s="24">
        <v>86</v>
      </c>
      <c r="N24" s="264" t="s">
        <v>224</v>
      </c>
      <c r="O24" s="24" t="s">
        <v>224</v>
      </c>
      <c r="P24" s="229">
        <v>43707</v>
      </c>
      <c r="Q24" s="24">
        <v>686</v>
      </c>
      <c r="R24" s="24">
        <v>864</v>
      </c>
      <c r="S24" s="24">
        <v>721</v>
      </c>
      <c r="T24" s="25">
        <v>936</v>
      </c>
      <c r="U24" s="48">
        <v>3.3074204946996466</v>
      </c>
      <c r="V24" s="46">
        <v>1150</v>
      </c>
      <c r="W24" s="48">
        <v>4.28</v>
      </c>
      <c r="X24" s="48">
        <v>3.463855421686747</v>
      </c>
      <c r="Y24" s="24">
        <v>1430</v>
      </c>
      <c r="Z24" s="158">
        <v>4.1166666666666663</v>
      </c>
      <c r="AA24" s="161">
        <v>110.58074279588872</v>
      </c>
      <c r="AB24" s="65">
        <v>3.5572139303482588</v>
      </c>
      <c r="AC24" s="66">
        <v>38</v>
      </c>
      <c r="AD24" s="159">
        <v>36.990200000000002</v>
      </c>
      <c r="AE24" s="160">
        <v>1397.3636363636365</v>
      </c>
      <c r="AF24" s="158">
        <v>107.05902176844117</v>
      </c>
      <c r="AG24" s="161">
        <v>108.81988228216494</v>
      </c>
      <c r="AH24" s="118">
        <v>4</v>
      </c>
      <c r="AI24" s="131">
        <v>2.5</v>
      </c>
      <c r="AJ24" s="117">
        <v>70</v>
      </c>
      <c r="AK24" s="117">
        <v>139</v>
      </c>
      <c r="AL24" s="119">
        <v>25</v>
      </c>
      <c r="AM24" s="120">
        <v>0.33</v>
      </c>
      <c r="AN24" s="120">
        <v>0.56999999999999995</v>
      </c>
      <c r="AO24" s="250">
        <v>-3.7999999999999999E-2</v>
      </c>
      <c r="AP24" s="121"/>
      <c r="AQ24" s="68" t="s">
        <v>224</v>
      </c>
      <c r="AR24" s="8"/>
      <c r="AS24" s="56" t="s">
        <v>224</v>
      </c>
      <c r="AT24" s="56"/>
      <c r="AU24" s="17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</row>
    <row r="25" spans="1:66" s="85" customFormat="1" ht="14.1" customHeight="1" thickBot="1" x14ac:dyDescent="0.3">
      <c r="A25" s="264" t="s">
        <v>227</v>
      </c>
      <c r="B25" s="24">
        <v>54</v>
      </c>
      <c r="C25" s="56">
        <v>431</v>
      </c>
      <c r="D25" s="63"/>
      <c r="E25" s="24">
        <v>19499214</v>
      </c>
      <c r="F25" s="24" t="s">
        <v>255</v>
      </c>
      <c r="G25" s="24" t="s">
        <v>257</v>
      </c>
      <c r="H25" s="24" t="s">
        <v>363</v>
      </c>
      <c r="I25" s="24" t="s">
        <v>363</v>
      </c>
      <c r="J25" s="320" t="s">
        <v>365</v>
      </c>
      <c r="K25" s="61">
        <v>18261555</v>
      </c>
      <c r="L25" s="229">
        <v>43508</v>
      </c>
      <c r="M25" s="24">
        <v>95</v>
      </c>
      <c r="N25" s="264" t="s">
        <v>224</v>
      </c>
      <c r="O25" s="24" t="s">
        <v>224</v>
      </c>
      <c r="P25" s="229">
        <v>43675</v>
      </c>
      <c r="Q25" s="24">
        <v>576</v>
      </c>
      <c r="R25" s="24">
        <v>692</v>
      </c>
      <c r="S25" s="24">
        <v>688</v>
      </c>
      <c r="T25" s="25">
        <v>742</v>
      </c>
      <c r="U25" s="48">
        <v>2.8984375</v>
      </c>
      <c r="V25" s="46">
        <v>960</v>
      </c>
      <c r="W25" s="48">
        <v>4.3600000000000003</v>
      </c>
      <c r="X25" s="48">
        <v>3.1475409836065573</v>
      </c>
      <c r="Y25" s="24">
        <v>1286</v>
      </c>
      <c r="Z25" s="158">
        <v>4.5333333333333332</v>
      </c>
      <c r="AA25" s="161">
        <v>121.77312566996652</v>
      </c>
      <c r="AB25" s="65">
        <v>3.4293333333333331</v>
      </c>
      <c r="AC25" s="66">
        <v>40</v>
      </c>
      <c r="AD25" s="159">
        <v>40</v>
      </c>
      <c r="AE25" s="160">
        <v>1234.1538461538462</v>
      </c>
      <c r="AF25" s="158">
        <v>94.554702900975215</v>
      </c>
      <c r="AG25" s="161">
        <v>108.16391428547087</v>
      </c>
      <c r="AH25" s="118">
        <v>1</v>
      </c>
      <c r="AI25" s="131">
        <v>3.6</v>
      </c>
      <c r="AJ25" s="117">
        <v>78</v>
      </c>
      <c r="AK25" s="117">
        <v>138</v>
      </c>
      <c r="AL25" s="119">
        <v>26</v>
      </c>
      <c r="AM25" s="120">
        <v>0.52</v>
      </c>
      <c r="AN25" s="120">
        <v>0.82</v>
      </c>
      <c r="AO25" s="250">
        <v>-1.9E-2</v>
      </c>
      <c r="AP25" s="121"/>
      <c r="AQ25" s="68" t="s">
        <v>224</v>
      </c>
      <c r="AR25" s="8"/>
      <c r="AS25" s="56" t="s">
        <v>224</v>
      </c>
      <c r="AT25" s="56"/>
      <c r="AU25" s="171"/>
    </row>
    <row r="26" spans="1:66" s="85" customFormat="1" ht="14.1" hidden="1" customHeight="1" x14ac:dyDescent="0.25">
      <c r="A26" s="264" t="s">
        <v>108</v>
      </c>
      <c r="B26" s="484">
        <v>54</v>
      </c>
      <c r="C26" s="485">
        <v>426</v>
      </c>
      <c r="D26" s="63"/>
      <c r="E26" s="262">
        <v>19453386</v>
      </c>
      <c r="F26" s="24" t="s">
        <v>246</v>
      </c>
      <c r="G26" s="24" t="s">
        <v>238</v>
      </c>
      <c r="H26" s="24"/>
      <c r="I26" s="24" t="s">
        <v>251</v>
      </c>
      <c r="J26" s="320" t="s">
        <v>252</v>
      </c>
      <c r="K26" s="61">
        <v>17224768</v>
      </c>
      <c r="L26" s="229">
        <v>43492</v>
      </c>
      <c r="M26" s="24">
        <v>88</v>
      </c>
      <c r="N26" s="264" t="s">
        <v>224</v>
      </c>
      <c r="O26" s="24" t="s">
        <v>224</v>
      </c>
      <c r="P26" s="229">
        <v>43697</v>
      </c>
      <c r="Q26" s="24">
        <v>869</v>
      </c>
      <c r="R26" s="24">
        <v>1002</v>
      </c>
      <c r="S26" s="24">
        <v>870</v>
      </c>
      <c r="T26" s="25">
        <v>1036</v>
      </c>
      <c r="U26" s="48">
        <v>3.8088235294117645</v>
      </c>
      <c r="V26" s="46">
        <v>1080</v>
      </c>
      <c r="W26" s="48">
        <v>0.88</v>
      </c>
      <c r="X26" s="48">
        <v>3.3644859813084111</v>
      </c>
      <c r="Y26" s="24">
        <v>1350</v>
      </c>
      <c r="Z26" s="158">
        <v>2.6166666666666667</v>
      </c>
      <c r="AA26" s="161">
        <v>70.288164449208622</v>
      </c>
      <c r="AB26" s="65">
        <v>3.452685421994885</v>
      </c>
      <c r="AC26" s="66">
        <v>37</v>
      </c>
      <c r="AD26" s="159">
        <v>36.401600000000002</v>
      </c>
      <c r="AE26" s="160">
        <v>1283.763440860215</v>
      </c>
      <c r="AF26" s="158">
        <v>98.355542239698764</v>
      </c>
      <c r="AG26" s="161">
        <v>84.3218533444537</v>
      </c>
      <c r="AH26" s="118">
        <v>6</v>
      </c>
      <c r="AI26" s="131">
        <v>0.4</v>
      </c>
      <c r="AJ26" s="117">
        <v>61</v>
      </c>
      <c r="AK26" s="117">
        <v>112</v>
      </c>
      <c r="AL26" s="119">
        <v>31</v>
      </c>
      <c r="AM26" s="120">
        <v>0.13</v>
      </c>
      <c r="AN26" s="120">
        <v>0.79</v>
      </c>
      <c r="AO26" s="250">
        <v>-8.9999999999999993E-3</v>
      </c>
      <c r="AP26" s="121"/>
      <c r="AQ26" s="68" t="s">
        <v>224</v>
      </c>
      <c r="AR26" s="8"/>
      <c r="AS26" s="56" t="s">
        <v>224</v>
      </c>
      <c r="AT26" s="171"/>
      <c r="AU26" s="171"/>
    </row>
    <row r="27" spans="1:66" s="85" customFormat="1" ht="14.1" customHeight="1" thickBot="1" x14ac:dyDescent="0.3">
      <c r="A27" s="324" t="s">
        <v>135</v>
      </c>
      <c r="B27" s="24">
        <v>54</v>
      </c>
      <c r="C27" s="56">
        <v>437</v>
      </c>
      <c r="D27" s="69"/>
      <c r="E27" s="322">
        <v>19495846</v>
      </c>
      <c r="F27" s="62" t="s">
        <v>255</v>
      </c>
      <c r="G27" s="62" t="s">
        <v>257</v>
      </c>
      <c r="H27" s="62">
        <v>9230</v>
      </c>
      <c r="I27" s="70" t="s">
        <v>299</v>
      </c>
      <c r="J27" s="320" t="s">
        <v>300</v>
      </c>
      <c r="K27" s="61">
        <v>18143110</v>
      </c>
      <c r="L27" s="230">
        <v>43526</v>
      </c>
      <c r="M27" s="62">
        <v>78</v>
      </c>
      <c r="N27" s="321" t="s">
        <v>224</v>
      </c>
      <c r="O27" s="62" t="s">
        <v>224</v>
      </c>
      <c r="P27" s="230">
        <v>43690</v>
      </c>
      <c r="Q27" s="62">
        <v>662</v>
      </c>
      <c r="R27" s="24">
        <v>772</v>
      </c>
      <c r="S27" s="24">
        <v>807</v>
      </c>
      <c r="T27" s="25">
        <v>868</v>
      </c>
      <c r="U27" s="48">
        <v>3.6470588235294117</v>
      </c>
      <c r="V27" s="46">
        <v>1066</v>
      </c>
      <c r="W27" s="48">
        <v>3.96</v>
      </c>
      <c r="X27" s="48">
        <v>3.7142857142857144</v>
      </c>
      <c r="Y27" s="24">
        <v>1354</v>
      </c>
      <c r="Z27" s="158">
        <v>4.05</v>
      </c>
      <c r="AA27" s="161">
        <v>108.78996153603626</v>
      </c>
      <c r="AB27" s="65">
        <v>3.7927170868347337</v>
      </c>
      <c r="AC27" s="66">
        <v>42</v>
      </c>
      <c r="AD27" s="159">
        <v>42.673200000000001</v>
      </c>
      <c r="AE27" s="160">
        <v>1380.6787564766839</v>
      </c>
      <c r="AF27" s="158">
        <v>105.78070961508539</v>
      </c>
      <c r="AG27" s="161">
        <v>107.28533557556082</v>
      </c>
      <c r="AH27" s="118">
        <v>0</v>
      </c>
      <c r="AI27" s="131">
        <v>3.3</v>
      </c>
      <c r="AJ27" s="117">
        <v>70</v>
      </c>
      <c r="AK27" s="117">
        <v>121</v>
      </c>
      <c r="AL27" s="119">
        <v>27</v>
      </c>
      <c r="AM27" s="120">
        <v>0.53</v>
      </c>
      <c r="AN27" s="120">
        <v>0.32</v>
      </c>
      <c r="AO27" s="250">
        <v>1.9E-2</v>
      </c>
      <c r="AP27" s="121"/>
      <c r="AQ27" s="68" t="s">
        <v>224</v>
      </c>
      <c r="AR27" s="8"/>
      <c r="AS27" s="56" t="s">
        <v>582</v>
      </c>
      <c r="AT27" s="171" t="s">
        <v>224</v>
      </c>
      <c r="AU27" s="171"/>
    </row>
    <row r="28" spans="1:66" s="85" customFormat="1" ht="14.1" customHeight="1" thickBot="1" x14ac:dyDescent="0.3">
      <c r="A28" s="321" t="s">
        <v>405</v>
      </c>
      <c r="B28" s="24">
        <v>54</v>
      </c>
      <c r="C28" s="56">
        <v>408</v>
      </c>
      <c r="D28" s="69"/>
      <c r="E28" s="62">
        <v>19456955</v>
      </c>
      <c r="F28" s="62" t="s">
        <v>255</v>
      </c>
      <c r="G28" s="62" t="s">
        <v>257</v>
      </c>
      <c r="H28" s="62">
        <v>17</v>
      </c>
      <c r="I28" s="62">
        <v>17</v>
      </c>
      <c r="J28" s="320" t="s">
        <v>265</v>
      </c>
      <c r="K28" s="61">
        <v>18859347</v>
      </c>
      <c r="L28" s="230">
        <v>43495</v>
      </c>
      <c r="M28" s="62">
        <v>92</v>
      </c>
      <c r="N28" s="321" t="s">
        <v>224</v>
      </c>
      <c r="O28" s="62" t="s">
        <v>224</v>
      </c>
      <c r="P28" s="229">
        <v>43699</v>
      </c>
      <c r="Q28" s="24">
        <v>768</v>
      </c>
      <c r="R28" s="24">
        <v>798</v>
      </c>
      <c r="S28" s="24">
        <v>772</v>
      </c>
      <c r="T28" s="25">
        <v>908</v>
      </c>
      <c r="U28" s="48">
        <v>3.3754646840148701</v>
      </c>
      <c r="V28" s="46">
        <v>1098</v>
      </c>
      <c r="W28" s="48">
        <v>3.8</v>
      </c>
      <c r="X28" s="48">
        <v>3.4528301886792452</v>
      </c>
      <c r="Y28" s="24">
        <v>1402</v>
      </c>
      <c r="Z28" s="158">
        <v>4.1166666666666663</v>
      </c>
      <c r="AA28" s="161">
        <v>110.58074279588872</v>
      </c>
      <c r="AB28" s="65">
        <v>3.6134020618556701</v>
      </c>
      <c r="AC28" s="66">
        <v>38</v>
      </c>
      <c r="AD28" s="159">
        <v>37.513800000000003</v>
      </c>
      <c r="AE28" s="160">
        <v>1323.304347826087</v>
      </c>
      <c r="AF28" s="158">
        <v>101.38496901841421</v>
      </c>
      <c r="AG28" s="161">
        <v>105.98285590715147</v>
      </c>
      <c r="AH28" s="118">
        <v>8</v>
      </c>
      <c r="AI28" s="131">
        <v>1.5</v>
      </c>
      <c r="AJ28" s="117">
        <v>71</v>
      </c>
      <c r="AK28" s="117">
        <v>128</v>
      </c>
      <c r="AL28" s="119">
        <v>27</v>
      </c>
      <c r="AM28" s="120">
        <v>0.31</v>
      </c>
      <c r="AN28" s="120">
        <v>0.39</v>
      </c>
      <c r="AO28" s="250">
        <v>1.0999999999999999E-2</v>
      </c>
      <c r="AP28" s="121"/>
      <c r="AQ28" s="68" t="s">
        <v>224</v>
      </c>
      <c r="AR28" s="8"/>
      <c r="AS28" s="56" t="s">
        <v>224</v>
      </c>
      <c r="AT28" s="56"/>
      <c r="AU28" s="171"/>
    </row>
    <row r="29" spans="1:66" s="85" customFormat="1" ht="14.1" customHeight="1" thickBot="1" x14ac:dyDescent="0.3">
      <c r="A29" s="321" t="s">
        <v>254</v>
      </c>
      <c r="B29" s="24">
        <v>53</v>
      </c>
      <c r="C29" s="56">
        <v>445</v>
      </c>
      <c r="D29" s="69"/>
      <c r="E29" s="322">
        <v>19423863</v>
      </c>
      <c r="F29" s="62" t="s">
        <v>255</v>
      </c>
      <c r="G29" s="62" t="s">
        <v>238</v>
      </c>
      <c r="H29" s="62" t="s">
        <v>516</v>
      </c>
      <c r="I29" s="62" t="s">
        <v>517</v>
      </c>
      <c r="J29" s="320" t="s">
        <v>571</v>
      </c>
      <c r="K29" s="61">
        <v>18179984</v>
      </c>
      <c r="L29" s="230">
        <v>43479</v>
      </c>
      <c r="M29" s="62">
        <v>89</v>
      </c>
      <c r="N29" s="321" t="s">
        <v>224</v>
      </c>
      <c r="O29" s="62" t="s">
        <v>224</v>
      </c>
      <c r="P29" s="230">
        <v>43707</v>
      </c>
      <c r="Q29" s="62">
        <v>746</v>
      </c>
      <c r="R29" s="24">
        <v>902</v>
      </c>
      <c r="S29" s="24">
        <v>759</v>
      </c>
      <c r="T29" s="25">
        <v>940</v>
      </c>
      <c r="U29" s="48">
        <v>3.2982456140350878</v>
      </c>
      <c r="V29" s="46">
        <v>1150</v>
      </c>
      <c r="W29" s="48">
        <v>4.2</v>
      </c>
      <c r="X29" s="48">
        <v>3.44311377245509</v>
      </c>
      <c r="Y29" s="24">
        <v>1416</v>
      </c>
      <c r="Z29" s="158">
        <v>3.9666666666666668</v>
      </c>
      <c r="AA29" s="161">
        <v>106.55148496122071</v>
      </c>
      <c r="AB29" s="65">
        <v>3.504950495049505</v>
      </c>
      <c r="AC29" s="66">
        <v>38</v>
      </c>
      <c r="AD29" s="159">
        <v>36.915399999999998</v>
      </c>
      <c r="AE29" s="160">
        <v>1368.090909090909</v>
      </c>
      <c r="AF29" s="158">
        <v>104.8162916266522</v>
      </c>
      <c r="AG29" s="161">
        <v>105.68388829393646</v>
      </c>
      <c r="AH29" s="118">
        <v>-6</v>
      </c>
      <c r="AI29" s="131">
        <v>4.9000000000000004</v>
      </c>
      <c r="AJ29" s="117">
        <v>80</v>
      </c>
      <c r="AK29" s="117">
        <v>134</v>
      </c>
      <c r="AL29" s="119">
        <v>29</v>
      </c>
      <c r="AM29" s="120">
        <v>0.56000000000000005</v>
      </c>
      <c r="AN29" s="120">
        <v>0.45</v>
      </c>
      <c r="AO29" s="250">
        <v>4.2000000000000003E-2</v>
      </c>
      <c r="AP29" s="121"/>
      <c r="AQ29" s="68" t="s">
        <v>224</v>
      </c>
      <c r="AR29" s="8"/>
      <c r="AS29" s="56" t="s">
        <v>224</v>
      </c>
      <c r="AT29" s="171"/>
      <c r="AU29" s="171"/>
    </row>
    <row r="30" spans="1:66" s="85" customFormat="1" ht="14.1" customHeight="1" thickBot="1" x14ac:dyDescent="0.3">
      <c r="A30" s="264" t="s">
        <v>135</v>
      </c>
      <c r="B30" s="24">
        <v>54</v>
      </c>
      <c r="C30" s="56">
        <v>438</v>
      </c>
      <c r="D30" s="63"/>
      <c r="E30" s="24">
        <v>19499951</v>
      </c>
      <c r="F30" s="24" t="s">
        <v>255</v>
      </c>
      <c r="G30" s="24" t="s">
        <v>257</v>
      </c>
      <c r="H30" s="24">
        <v>9002</v>
      </c>
      <c r="I30" s="24" t="s">
        <v>302</v>
      </c>
      <c r="J30" s="320" t="s">
        <v>303</v>
      </c>
      <c r="K30" s="61">
        <v>19064550</v>
      </c>
      <c r="L30" s="229">
        <v>43524</v>
      </c>
      <c r="M30" s="24">
        <v>78</v>
      </c>
      <c r="N30" s="264" t="s">
        <v>224</v>
      </c>
      <c r="O30" s="24" t="s">
        <v>224</v>
      </c>
      <c r="P30" s="229">
        <v>43690</v>
      </c>
      <c r="Q30" s="24">
        <v>624</v>
      </c>
      <c r="R30" s="24">
        <v>702</v>
      </c>
      <c r="S30" s="24">
        <v>806</v>
      </c>
      <c r="T30" s="25">
        <v>828</v>
      </c>
      <c r="U30" s="48">
        <v>3.45</v>
      </c>
      <c r="V30" s="46">
        <v>1006</v>
      </c>
      <c r="W30" s="48">
        <v>3.56</v>
      </c>
      <c r="X30" s="48">
        <v>3.4809688581314879</v>
      </c>
      <c r="Y30" s="24">
        <v>1302</v>
      </c>
      <c r="Z30" s="158">
        <v>3.95</v>
      </c>
      <c r="AA30" s="161">
        <v>106.10378964625762</v>
      </c>
      <c r="AB30" s="65">
        <v>3.6267409470752088</v>
      </c>
      <c r="AC30" s="66">
        <v>35</v>
      </c>
      <c r="AD30" s="159">
        <v>35.598399999999998</v>
      </c>
      <c r="AE30" s="160">
        <v>1368.0725388601036</v>
      </c>
      <c r="AF30" s="158">
        <v>104.81488419133007</v>
      </c>
      <c r="AG30" s="161">
        <v>105.45933691879384</v>
      </c>
      <c r="AH30" s="118">
        <v>7</v>
      </c>
      <c r="AI30" s="131">
        <v>1.8</v>
      </c>
      <c r="AJ30" s="117">
        <v>66</v>
      </c>
      <c r="AK30" s="117">
        <v>125</v>
      </c>
      <c r="AL30" s="119">
        <v>35</v>
      </c>
      <c r="AM30" s="120">
        <v>0.74</v>
      </c>
      <c r="AN30" s="120">
        <v>0.62</v>
      </c>
      <c r="AO30" s="250">
        <v>-0.03</v>
      </c>
      <c r="AP30" s="121"/>
      <c r="AQ30" s="68" t="s">
        <v>224</v>
      </c>
      <c r="AR30" s="8"/>
      <c r="AS30" s="56" t="s">
        <v>582</v>
      </c>
      <c r="AT30" s="56" t="s">
        <v>224</v>
      </c>
      <c r="AU30" s="56"/>
    </row>
    <row r="31" spans="1:66" s="85" customFormat="1" ht="14.1" hidden="1" customHeight="1" x14ac:dyDescent="0.25">
      <c r="A31" s="321" t="s">
        <v>227</v>
      </c>
      <c r="B31" s="484">
        <v>54</v>
      </c>
      <c r="C31" s="485">
        <v>432</v>
      </c>
      <c r="D31" s="69"/>
      <c r="E31" s="322">
        <v>19499931</v>
      </c>
      <c r="F31" s="62" t="s">
        <v>255</v>
      </c>
      <c r="G31" s="62" t="s">
        <v>257</v>
      </c>
      <c r="H31" s="62" t="s">
        <v>359</v>
      </c>
      <c r="I31" s="62" t="s">
        <v>359</v>
      </c>
      <c r="J31" s="320" t="s">
        <v>360</v>
      </c>
      <c r="K31" s="61">
        <v>18870935</v>
      </c>
      <c r="L31" s="230">
        <v>43499</v>
      </c>
      <c r="M31" s="62">
        <v>84</v>
      </c>
      <c r="N31" s="321" t="s">
        <v>224</v>
      </c>
      <c r="O31" s="62" t="s">
        <v>224</v>
      </c>
      <c r="P31" s="230">
        <v>43675</v>
      </c>
      <c r="Q31" s="62">
        <v>562</v>
      </c>
      <c r="R31" s="24">
        <v>666</v>
      </c>
      <c r="S31" s="62">
        <v>699</v>
      </c>
      <c r="T31" s="25">
        <v>778</v>
      </c>
      <c r="U31" s="48">
        <v>2.9358490566037734</v>
      </c>
      <c r="V31" s="81">
        <v>880</v>
      </c>
      <c r="W31" s="48">
        <v>2.04</v>
      </c>
      <c r="X31" s="48">
        <v>2.8025477707006368</v>
      </c>
      <c r="Y31" s="62">
        <v>1058</v>
      </c>
      <c r="Z31" s="158">
        <v>2.3333333333333335</v>
      </c>
      <c r="AA31" s="161">
        <v>62.677344094835718</v>
      </c>
      <c r="AB31" s="82">
        <v>2.7552083333333335</v>
      </c>
      <c r="AC31" s="78">
        <v>35</v>
      </c>
      <c r="AD31" s="159">
        <v>34.663400000000003</v>
      </c>
      <c r="AE31" s="160">
        <v>1080.5384615384614</v>
      </c>
      <c r="AF31" s="158">
        <v>82.785459464597281</v>
      </c>
      <c r="AG31" s="161">
        <v>72.731401779716492</v>
      </c>
      <c r="AH31" s="122">
        <v>9</v>
      </c>
      <c r="AI31" s="132">
        <v>1.6</v>
      </c>
      <c r="AJ31" s="117">
        <v>58</v>
      </c>
      <c r="AK31" s="117">
        <v>94</v>
      </c>
      <c r="AL31" s="123">
        <v>20</v>
      </c>
      <c r="AM31" s="124">
        <v>0.69</v>
      </c>
      <c r="AN31" s="124">
        <v>0.56999999999999995</v>
      </c>
      <c r="AO31" s="251">
        <v>0.03</v>
      </c>
      <c r="AP31" s="125"/>
      <c r="AQ31" s="68" t="s">
        <v>224</v>
      </c>
      <c r="AR31" s="8"/>
      <c r="AS31" s="56" t="s">
        <v>224</v>
      </c>
      <c r="AT31" s="171"/>
      <c r="AU31" s="171"/>
    </row>
    <row r="32" spans="1:66" s="85" customFormat="1" ht="14.1" customHeight="1" thickBot="1" x14ac:dyDescent="0.3">
      <c r="A32" s="264" t="s">
        <v>26</v>
      </c>
      <c r="B32" s="24">
        <v>54</v>
      </c>
      <c r="C32" s="56">
        <v>429</v>
      </c>
      <c r="D32" s="63"/>
      <c r="E32" s="262">
        <v>19505770</v>
      </c>
      <c r="F32" s="24" t="s">
        <v>255</v>
      </c>
      <c r="G32" s="24" t="s">
        <v>257</v>
      </c>
      <c r="H32" s="24">
        <v>130</v>
      </c>
      <c r="I32" s="24" t="s">
        <v>268</v>
      </c>
      <c r="J32" s="320" t="s">
        <v>267</v>
      </c>
      <c r="K32" s="61">
        <v>17859356</v>
      </c>
      <c r="L32" s="229">
        <v>43505</v>
      </c>
      <c r="M32" s="24">
        <v>87</v>
      </c>
      <c r="N32" s="264" t="s">
        <v>224</v>
      </c>
      <c r="O32" s="24" t="s">
        <v>224</v>
      </c>
      <c r="P32" s="229">
        <v>43700</v>
      </c>
      <c r="Q32" s="24">
        <v>670</v>
      </c>
      <c r="R32" s="24">
        <v>764</v>
      </c>
      <c r="S32" s="24">
        <v>696</v>
      </c>
      <c r="T32" s="25">
        <v>829</v>
      </c>
      <c r="U32" s="48">
        <v>3.2007722007722008</v>
      </c>
      <c r="V32" s="46">
        <v>1026</v>
      </c>
      <c r="W32" s="48">
        <v>3.94</v>
      </c>
      <c r="X32" s="48">
        <v>3.331168831168831</v>
      </c>
      <c r="Y32" s="24">
        <v>1328</v>
      </c>
      <c r="Z32" s="158">
        <v>4.1583333333333332</v>
      </c>
      <c r="AA32" s="161">
        <v>111.69998108329651</v>
      </c>
      <c r="AB32" s="65">
        <v>3.513227513227513</v>
      </c>
      <c r="AC32" s="66">
        <v>38</v>
      </c>
      <c r="AD32" s="159">
        <v>37.887799999999999</v>
      </c>
      <c r="AE32" s="160">
        <v>1271.3005464480875</v>
      </c>
      <c r="AF32" s="158">
        <v>97.400697523946818</v>
      </c>
      <c r="AG32" s="161">
        <v>104.55033930362166</v>
      </c>
      <c r="AH32" s="118">
        <v>8</v>
      </c>
      <c r="AI32" s="131">
        <v>1.3</v>
      </c>
      <c r="AJ32" s="117">
        <v>60</v>
      </c>
      <c r="AK32" s="117">
        <v>105</v>
      </c>
      <c r="AL32" s="119">
        <v>28</v>
      </c>
      <c r="AM32" s="120">
        <v>0.59</v>
      </c>
      <c r="AN32" s="120">
        <v>0.81</v>
      </c>
      <c r="AO32" s="250">
        <v>1.0999999999999999E-2</v>
      </c>
      <c r="AP32" s="121"/>
      <c r="AQ32" s="68" t="s">
        <v>224</v>
      </c>
      <c r="AR32" s="8"/>
      <c r="AS32" s="56" t="s">
        <v>224</v>
      </c>
      <c r="AT32" s="171"/>
      <c r="AU32" s="171"/>
    </row>
    <row r="33" spans="1:66" s="85" customFormat="1" ht="14.1" customHeight="1" thickBot="1" x14ac:dyDescent="0.3">
      <c r="A33" s="321" t="s">
        <v>328</v>
      </c>
      <c r="B33" s="62">
        <v>54</v>
      </c>
      <c r="C33" s="56">
        <v>421</v>
      </c>
      <c r="D33" s="69"/>
      <c r="E33" s="322">
        <v>19505647</v>
      </c>
      <c r="F33" s="62" t="s">
        <v>255</v>
      </c>
      <c r="G33" s="62" t="s">
        <v>257</v>
      </c>
      <c r="H33" s="62">
        <v>9131</v>
      </c>
      <c r="I33" s="62">
        <v>9131</v>
      </c>
      <c r="J33" s="320" t="s">
        <v>331</v>
      </c>
      <c r="K33" s="61">
        <v>16860152</v>
      </c>
      <c r="L33" s="230">
        <v>43540</v>
      </c>
      <c r="M33" s="62">
        <v>86</v>
      </c>
      <c r="N33" s="321" t="s">
        <v>224</v>
      </c>
      <c r="O33" s="62" t="s">
        <v>224</v>
      </c>
      <c r="P33" s="230">
        <v>43709</v>
      </c>
      <c r="Q33" s="62">
        <v>660</v>
      </c>
      <c r="R33" s="24">
        <v>822</v>
      </c>
      <c r="S33" s="24">
        <v>762</v>
      </c>
      <c r="T33" s="25">
        <v>870</v>
      </c>
      <c r="U33" s="48">
        <v>3.8839285714285716</v>
      </c>
      <c r="V33" s="46">
        <v>1026</v>
      </c>
      <c r="W33" s="48">
        <v>3.12</v>
      </c>
      <c r="X33" s="48">
        <v>3.7582417582417582</v>
      </c>
      <c r="Y33" s="24">
        <v>1330</v>
      </c>
      <c r="Z33" s="158">
        <v>3.8333333333333335</v>
      </c>
      <c r="AA33" s="161">
        <v>102.96992244151582</v>
      </c>
      <c r="AB33" s="65">
        <v>3.8775510204081631</v>
      </c>
      <c r="AC33" s="66">
        <v>38</v>
      </c>
      <c r="AD33" s="159">
        <v>39.196800000000003</v>
      </c>
      <c r="AE33" s="160">
        <v>1378.0919540229884</v>
      </c>
      <c r="AF33" s="158">
        <v>105.58252173256575</v>
      </c>
      <c r="AG33" s="161">
        <v>104.27622208704079</v>
      </c>
      <c r="AH33" s="118">
        <v>-3</v>
      </c>
      <c r="AI33" s="131">
        <v>4.4000000000000004</v>
      </c>
      <c r="AJ33" s="117">
        <v>60</v>
      </c>
      <c r="AK33" s="117">
        <v>93</v>
      </c>
      <c r="AL33" s="119">
        <v>20</v>
      </c>
      <c r="AM33" s="120">
        <v>-0.26</v>
      </c>
      <c r="AN33" s="120">
        <v>0.53</v>
      </c>
      <c r="AO33" s="250">
        <v>-3.1E-2</v>
      </c>
      <c r="AP33" s="121"/>
      <c r="AQ33" s="68" t="s">
        <v>224</v>
      </c>
      <c r="AR33" s="8"/>
      <c r="AS33" s="56" t="s">
        <v>224</v>
      </c>
      <c r="AT33" s="56"/>
      <c r="AU33" s="171"/>
    </row>
    <row r="34" spans="1:66" s="85" customFormat="1" ht="14.1" customHeight="1" thickBot="1" x14ac:dyDescent="0.3">
      <c r="A34" s="264" t="s">
        <v>328</v>
      </c>
      <c r="B34" s="24">
        <v>54</v>
      </c>
      <c r="C34" s="56">
        <v>419</v>
      </c>
      <c r="D34" s="63"/>
      <c r="E34" s="262">
        <v>19506303</v>
      </c>
      <c r="F34" s="24" t="s">
        <v>255</v>
      </c>
      <c r="G34" s="24" t="s">
        <v>257</v>
      </c>
      <c r="H34" s="24">
        <v>9106</v>
      </c>
      <c r="I34" s="24" t="s">
        <v>329</v>
      </c>
      <c r="J34" s="320" t="s">
        <v>330</v>
      </c>
      <c r="K34" s="61">
        <v>16528559</v>
      </c>
      <c r="L34" s="229">
        <v>43487</v>
      </c>
      <c r="M34" s="24">
        <v>70</v>
      </c>
      <c r="N34" s="264" t="s">
        <v>224</v>
      </c>
      <c r="O34" s="24" t="s">
        <v>224</v>
      </c>
      <c r="P34" s="229">
        <v>43709</v>
      </c>
      <c r="Q34" s="24">
        <v>660</v>
      </c>
      <c r="R34" s="24">
        <v>752</v>
      </c>
      <c r="S34" s="24">
        <v>709</v>
      </c>
      <c r="T34" s="25">
        <v>814</v>
      </c>
      <c r="U34" s="48">
        <v>2.9386281588447654</v>
      </c>
      <c r="V34" s="46">
        <v>1020</v>
      </c>
      <c r="W34" s="48">
        <v>4.12</v>
      </c>
      <c r="X34" s="48">
        <v>3.128834355828221</v>
      </c>
      <c r="Y34" s="24">
        <v>1300</v>
      </c>
      <c r="Z34" s="158">
        <v>4.05</v>
      </c>
      <c r="AA34" s="161">
        <v>108.78996153603626</v>
      </c>
      <c r="AB34" s="65">
        <v>3.2828282828282829</v>
      </c>
      <c r="AC34" s="66">
        <v>36</v>
      </c>
      <c r="AD34" s="159">
        <v>35.214599999999997</v>
      </c>
      <c r="AE34" s="160">
        <v>1297.5057471264367</v>
      </c>
      <c r="AF34" s="158">
        <v>99.408409100849255</v>
      </c>
      <c r="AG34" s="161">
        <v>104.09918531844275</v>
      </c>
      <c r="AH34" s="118">
        <v>8</v>
      </c>
      <c r="AI34" s="131">
        <v>0.8</v>
      </c>
      <c r="AJ34" s="117">
        <v>46</v>
      </c>
      <c r="AK34" s="117">
        <v>84</v>
      </c>
      <c r="AL34" s="119">
        <v>29</v>
      </c>
      <c r="AM34" s="120">
        <v>-0.06</v>
      </c>
      <c r="AN34" s="120">
        <v>1.08</v>
      </c>
      <c r="AO34" s="250">
        <v>-2.4E-2</v>
      </c>
      <c r="AP34" s="121"/>
      <c r="AQ34" s="68" t="s">
        <v>224</v>
      </c>
      <c r="AR34" s="8"/>
      <c r="AS34" s="56" t="s">
        <v>582</v>
      </c>
      <c r="AT34" s="171" t="s">
        <v>582</v>
      </c>
      <c r="AU34" s="171" t="s">
        <v>224</v>
      </c>
      <c r="AW34" s="85" t="s">
        <v>619</v>
      </c>
    </row>
    <row r="35" spans="1:66" s="85" customFormat="1" ht="14.1" customHeight="1" thickBot="1" x14ac:dyDescent="0.3">
      <c r="A35" s="321" t="s">
        <v>326</v>
      </c>
      <c r="B35" s="24">
        <v>54</v>
      </c>
      <c r="C35" s="56">
        <v>401</v>
      </c>
      <c r="D35" s="69"/>
      <c r="E35" s="322">
        <v>19497476</v>
      </c>
      <c r="F35" s="62" t="s">
        <v>255</v>
      </c>
      <c r="G35" s="62" t="s">
        <v>257</v>
      </c>
      <c r="H35" s="62">
        <v>971319</v>
      </c>
      <c r="I35" s="62" t="s">
        <v>327</v>
      </c>
      <c r="J35" s="320" t="s">
        <v>562</v>
      </c>
      <c r="K35" s="61">
        <v>17766048</v>
      </c>
      <c r="L35" s="230">
        <v>43469</v>
      </c>
      <c r="M35" s="62">
        <v>80</v>
      </c>
      <c r="N35" s="321" t="s">
        <v>224</v>
      </c>
      <c r="O35" s="62" t="s">
        <v>224</v>
      </c>
      <c r="P35" s="230">
        <v>43708</v>
      </c>
      <c r="Q35" s="62">
        <v>764</v>
      </c>
      <c r="R35" s="24">
        <v>820</v>
      </c>
      <c r="S35" s="24">
        <v>692</v>
      </c>
      <c r="T35" s="25">
        <v>946</v>
      </c>
      <c r="U35" s="48">
        <v>3.2067796610169492</v>
      </c>
      <c r="V35" s="46">
        <v>1124</v>
      </c>
      <c r="W35" s="48">
        <v>3.56</v>
      </c>
      <c r="X35" s="48">
        <v>3.2674418604651163</v>
      </c>
      <c r="Y35" s="24">
        <v>1430</v>
      </c>
      <c r="Z35" s="158">
        <v>4.0333333333333332</v>
      </c>
      <c r="AA35" s="161">
        <v>108.34226622107317</v>
      </c>
      <c r="AB35" s="65">
        <v>3.4541062801932365</v>
      </c>
      <c r="AC35" s="66">
        <v>37</v>
      </c>
      <c r="AD35" s="159">
        <v>35.541400000000003</v>
      </c>
      <c r="AE35" s="160">
        <v>1300.9142857142856</v>
      </c>
      <c r="AF35" s="158">
        <v>99.669554301267297</v>
      </c>
      <c r="AG35" s="161">
        <v>104.00591026117024</v>
      </c>
      <c r="AH35" s="118">
        <v>7</v>
      </c>
      <c r="AI35" s="131">
        <v>3.2</v>
      </c>
      <c r="AJ35" s="117">
        <v>67</v>
      </c>
      <c r="AK35" s="117">
        <v>109</v>
      </c>
      <c r="AL35" s="119">
        <v>20</v>
      </c>
      <c r="AM35" s="120">
        <v>0.49</v>
      </c>
      <c r="AN35" s="120">
        <v>0.42</v>
      </c>
      <c r="AO35" s="250">
        <v>3.9E-2</v>
      </c>
      <c r="AP35" s="121"/>
      <c r="AQ35" s="68" t="s">
        <v>224</v>
      </c>
      <c r="AR35" s="8"/>
      <c r="AS35" s="56" t="s">
        <v>582</v>
      </c>
      <c r="AT35" s="56" t="s">
        <v>224</v>
      </c>
      <c r="AU35" s="171"/>
    </row>
    <row r="36" spans="1:66" s="11" customFormat="1" ht="14.1" hidden="1" customHeight="1" thickBot="1" x14ac:dyDescent="0.25">
      <c r="B36" s="11" t="s">
        <v>81</v>
      </c>
      <c r="C36" s="9" t="s">
        <v>53</v>
      </c>
      <c r="D36" s="9"/>
      <c r="E36" s="9"/>
      <c r="G36" s="9" t="s">
        <v>54</v>
      </c>
      <c r="H36" s="9"/>
      <c r="I36" s="9"/>
      <c r="K36" s="9"/>
      <c r="L36" s="6">
        <v>2019</v>
      </c>
      <c r="M36" s="9" t="s">
        <v>55</v>
      </c>
      <c r="N36" s="9"/>
      <c r="O36" s="9" t="s">
        <v>56</v>
      </c>
      <c r="P36" s="18"/>
      <c r="Q36" s="9" t="s">
        <v>57</v>
      </c>
      <c r="R36" s="9" t="s">
        <v>84</v>
      </c>
      <c r="S36" s="6" t="s">
        <v>58</v>
      </c>
      <c r="T36" s="227">
        <v>44130</v>
      </c>
      <c r="U36" s="73" t="s">
        <v>634</v>
      </c>
      <c r="V36" s="227">
        <v>43813</v>
      </c>
      <c r="W36" s="73"/>
      <c r="X36" s="73" t="s">
        <v>59</v>
      </c>
      <c r="Y36" s="73" t="s">
        <v>615</v>
      </c>
      <c r="Z36" s="9" t="s">
        <v>615</v>
      </c>
      <c r="AA36" s="9" t="s">
        <v>53</v>
      </c>
      <c r="AB36" s="9" t="s">
        <v>60</v>
      </c>
      <c r="AC36" s="22" t="s">
        <v>55</v>
      </c>
      <c r="AD36" s="260">
        <v>365</v>
      </c>
      <c r="AE36" s="9">
        <v>365</v>
      </c>
      <c r="AF36" s="9">
        <v>365</v>
      </c>
      <c r="AG36" s="9"/>
      <c r="AH36" s="6"/>
      <c r="AI36" s="22"/>
      <c r="AJ36" s="6" t="s">
        <v>61</v>
      </c>
      <c r="AK36" s="6"/>
      <c r="AL36" s="9"/>
      <c r="AM36" s="9"/>
      <c r="AN36" s="9" t="s">
        <v>62</v>
      </c>
      <c r="AO36" s="249"/>
      <c r="AP36" s="19"/>
      <c r="AQ36" s="11" t="s">
        <v>248</v>
      </c>
      <c r="AS36" s="56"/>
      <c r="AT36" s="56"/>
      <c r="AU36" s="171"/>
      <c r="AW36" s="569" t="s">
        <v>623</v>
      </c>
      <c r="AX36" s="570"/>
      <c r="AY36" s="571"/>
    </row>
    <row r="37" spans="1:66" s="11" customFormat="1" ht="14.1" hidden="1" customHeight="1" thickBot="1" x14ac:dyDescent="0.25">
      <c r="A37" s="487" t="s">
        <v>628</v>
      </c>
      <c r="B37" s="9" t="s">
        <v>65</v>
      </c>
      <c r="C37" s="9" t="s">
        <v>66</v>
      </c>
      <c r="D37" s="9"/>
      <c r="E37" s="9" t="s">
        <v>67</v>
      </c>
      <c r="G37" s="9" t="s">
        <v>68</v>
      </c>
      <c r="H37" s="9" t="s">
        <v>69</v>
      </c>
      <c r="I37" s="9" t="s">
        <v>70</v>
      </c>
      <c r="K37" s="9"/>
      <c r="L37" s="18" t="s">
        <v>71</v>
      </c>
      <c r="M37" s="9" t="s">
        <v>72</v>
      </c>
      <c r="N37" s="11" t="s">
        <v>73</v>
      </c>
      <c r="O37" s="9" t="s">
        <v>74</v>
      </c>
      <c r="P37" s="18" t="s">
        <v>631</v>
      </c>
      <c r="Q37" s="9" t="s">
        <v>55</v>
      </c>
      <c r="R37" s="9" t="s">
        <v>85</v>
      </c>
      <c r="S37" s="6" t="s">
        <v>75</v>
      </c>
      <c r="T37" s="73" t="s">
        <v>63</v>
      </c>
      <c r="U37" s="73" t="s">
        <v>633</v>
      </c>
      <c r="V37" s="73" t="s">
        <v>614</v>
      </c>
      <c r="W37" s="73" t="s">
        <v>614</v>
      </c>
      <c r="X37" s="73" t="s">
        <v>76</v>
      </c>
      <c r="Y37" s="73" t="s">
        <v>53</v>
      </c>
      <c r="Z37" s="9" t="s">
        <v>53</v>
      </c>
      <c r="AA37" s="9" t="s">
        <v>77</v>
      </c>
      <c r="AB37" s="9" t="s">
        <v>75</v>
      </c>
      <c r="AC37" s="22" t="s">
        <v>78</v>
      </c>
      <c r="AD37" s="22" t="s">
        <v>75</v>
      </c>
      <c r="AE37" s="9" t="s">
        <v>75</v>
      </c>
      <c r="AF37" s="9" t="s">
        <v>79</v>
      </c>
      <c r="AG37" s="9" t="s">
        <v>80</v>
      </c>
      <c r="AH37" s="6"/>
      <c r="AI37" s="22" t="s">
        <v>81</v>
      </c>
      <c r="AJ37" s="6" t="s">
        <v>244</v>
      </c>
      <c r="AK37" s="6"/>
      <c r="AL37" s="9"/>
      <c r="AM37" s="9"/>
      <c r="AN37" s="9" t="s">
        <v>245</v>
      </c>
      <c r="AO37" s="249"/>
      <c r="AP37" s="19"/>
      <c r="AQ37" s="11" t="s">
        <v>82</v>
      </c>
      <c r="AS37" s="56"/>
      <c r="AT37" s="56"/>
      <c r="AU37" s="171"/>
    </row>
    <row r="38" spans="1:66" s="11" customFormat="1" ht="14.1" hidden="1" customHeight="1" thickBot="1" x14ac:dyDescent="0.25">
      <c r="A38" s="9" t="s">
        <v>64</v>
      </c>
      <c r="B38" s="9" t="s">
        <v>86</v>
      </c>
      <c r="C38" s="9" t="s">
        <v>86</v>
      </c>
      <c r="D38" s="9" t="s">
        <v>87</v>
      </c>
      <c r="E38" s="9" t="s">
        <v>88</v>
      </c>
      <c r="F38" s="9" t="s">
        <v>89</v>
      </c>
      <c r="G38" s="9" t="s">
        <v>90</v>
      </c>
      <c r="H38" s="9" t="s">
        <v>86</v>
      </c>
      <c r="I38" s="9" t="s">
        <v>86</v>
      </c>
      <c r="J38" s="9" t="s">
        <v>51</v>
      </c>
      <c r="K38" s="9" t="s">
        <v>225</v>
      </c>
      <c r="L38" s="18" t="s">
        <v>83</v>
      </c>
      <c r="M38" s="9" t="s">
        <v>52</v>
      </c>
      <c r="N38" s="11" t="s">
        <v>91</v>
      </c>
      <c r="O38" s="9" t="s">
        <v>91</v>
      </c>
      <c r="P38" s="18" t="s">
        <v>83</v>
      </c>
      <c r="Q38" s="9" t="s">
        <v>99</v>
      </c>
      <c r="R38" s="23">
        <v>43750</v>
      </c>
      <c r="S38" s="9" t="s">
        <v>52</v>
      </c>
      <c r="T38" s="73" t="s">
        <v>568</v>
      </c>
      <c r="U38" s="73" t="s">
        <v>92</v>
      </c>
      <c r="V38" s="73" t="s">
        <v>52</v>
      </c>
      <c r="W38" s="73" t="s">
        <v>93</v>
      </c>
      <c r="X38" s="73" t="s">
        <v>92</v>
      </c>
      <c r="Y38" s="73" t="s">
        <v>52</v>
      </c>
      <c r="Z38" s="9" t="s">
        <v>93</v>
      </c>
      <c r="AA38" s="9" t="s">
        <v>94</v>
      </c>
      <c r="AB38" s="9" t="s">
        <v>92</v>
      </c>
      <c r="AC38" s="22" t="s">
        <v>95</v>
      </c>
      <c r="AD38" s="22" t="s">
        <v>96</v>
      </c>
      <c r="AE38" s="9" t="s">
        <v>52</v>
      </c>
      <c r="AF38" s="9" t="s">
        <v>94</v>
      </c>
      <c r="AG38" s="9" t="s">
        <v>97</v>
      </c>
      <c r="AH38" s="6" t="s">
        <v>101</v>
      </c>
      <c r="AI38" s="22" t="s">
        <v>98</v>
      </c>
      <c r="AJ38" s="6" t="s">
        <v>99</v>
      </c>
      <c r="AK38" s="6" t="s">
        <v>100</v>
      </c>
      <c r="AL38" s="9" t="s">
        <v>102</v>
      </c>
      <c r="AM38" s="9" t="s">
        <v>103</v>
      </c>
      <c r="AN38" s="9" t="s">
        <v>104</v>
      </c>
      <c r="AO38" s="249" t="s">
        <v>105</v>
      </c>
      <c r="AP38" s="19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462"/>
      <c r="BD38" s="462"/>
      <c r="BE38" s="462"/>
      <c r="BF38" s="462"/>
      <c r="BG38" s="462"/>
      <c r="BH38" s="462"/>
      <c r="BI38" s="462"/>
      <c r="BJ38" s="462"/>
      <c r="BK38" s="462"/>
      <c r="BL38" s="462"/>
      <c r="BM38" s="462"/>
      <c r="BN38" s="462"/>
    </row>
    <row r="39" spans="1:66" s="85" customFormat="1" ht="14.1" customHeight="1" thickBot="1" x14ac:dyDescent="0.3">
      <c r="A39" s="321" t="s">
        <v>326</v>
      </c>
      <c r="B39" s="62">
        <v>54</v>
      </c>
      <c r="C39" s="56">
        <v>402</v>
      </c>
      <c r="D39" s="69"/>
      <c r="E39" s="322">
        <v>19497477</v>
      </c>
      <c r="F39" s="62" t="s">
        <v>255</v>
      </c>
      <c r="G39" s="62" t="s">
        <v>257</v>
      </c>
      <c r="H39" s="62">
        <v>379111</v>
      </c>
      <c r="I39" s="62">
        <v>39</v>
      </c>
      <c r="J39" s="320" t="s">
        <v>301</v>
      </c>
      <c r="K39" s="61">
        <v>18628372</v>
      </c>
      <c r="L39" s="230">
        <v>43472</v>
      </c>
      <c r="M39" s="62">
        <v>80</v>
      </c>
      <c r="N39" s="321" t="s">
        <v>224</v>
      </c>
      <c r="O39" s="62" t="s">
        <v>224</v>
      </c>
      <c r="P39" s="230">
        <v>43708</v>
      </c>
      <c r="Q39" s="62">
        <v>754</v>
      </c>
      <c r="R39" s="62">
        <v>824</v>
      </c>
      <c r="S39" s="62">
        <v>725</v>
      </c>
      <c r="T39" s="81">
        <v>984</v>
      </c>
      <c r="U39" s="82">
        <v>3.3698630136986303</v>
      </c>
      <c r="V39" s="81">
        <v>1150</v>
      </c>
      <c r="W39" s="82">
        <v>3.32</v>
      </c>
      <c r="X39" s="82">
        <v>3.372434017595308</v>
      </c>
      <c r="Y39" s="62">
        <v>1442</v>
      </c>
      <c r="Z39" s="82">
        <v>3.8166666666666669</v>
      </c>
      <c r="AA39" s="82">
        <v>102.52222712655271</v>
      </c>
      <c r="AB39" s="82">
        <v>3.5085158150851581</v>
      </c>
      <c r="AC39" s="78">
        <v>37</v>
      </c>
      <c r="AD39" s="78">
        <v>35.653599999999997</v>
      </c>
      <c r="AE39" s="81">
        <v>1354.0285714285715</v>
      </c>
      <c r="AF39" s="82">
        <v>103.73890555853815</v>
      </c>
      <c r="AG39" s="82">
        <v>103.13056634254542</v>
      </c>
      <c r="AH39" s="122">
        <v>6</v>
      </c>
      <c r="AI39" s="132">
        <v>1.2</v>
      </c>
      <c r="AJ39" s="117">
        <v>76</v>
      </c>
      <c r="AK39" s="117">
        <v>130</v>
      </c>
      <c r="AL39" s="123">
        <v>14</v>
      </c>
      <c r="AM39" s="124">
        <v>0.86</v>
      </c>
      <c r="AN39" s="124">
        <v>0.36</v>
      </c>
      <c r="AO39" s="251">
        <v>0</v>
      </c>
      <c r="AP39" s="125"/>
      <c r="AQ39" s="68" t="s">
        <v>224</v>
      </c>
      <c r="AR39" s="332"/>
      <c r="AS39" s="56" t="s">
        <v>582</v>
      </c>
      <c r="AT39" s="56" t="s">
        <v>224</v>
      </c>
      <c r="AU39" s="56"/>
    </row>
    <row r="40" spans="1:66" s="85" customFormat="1" ht="14.1" customHeight="1" thickBot="1" x14ac:dyDescent="0.3">
      <c r="A40" s="264" t="s">
        <v>43</v>
      </c>
      <c r="B40" s="24">
        <v>53</v>
      </c>
      <c r="C40" s="56">
        <v>466</v>
      </c>
      <c r="D40" s="63"/>
      <c r="E40" s="262">
        <v>19507263</v>
      </c>
      <c r="F40" s="24" t="s">
        <v>255</v>
      </c>
      <c r="G40" s="24" t="s">
        <v>257</v>
      </c>
      <c r="H40" s="24" t="s">
        <v>382</v>
      </c>
      <c r="I40" s="24" t="s">
        <v>382</v>
      </c>
      <c r="J40" s="320" t="s">
        <v>383</v>
      </c>
      <c r="K40" s="61">
        <v>17846189</v>
      </c>
      <c r="L40" s="229">
        <v>43503</v>
      </c>
      <c r="M40" s="24">
        <v>80</v>
      </c>
      <c r="N40" s="264" t="s">
        <v>224</v>
      </c>
      <c r="O40" s="24" t="s">
        <v>224</v>
      </c>
      <c r="P40" s="229">
        <v>43698</v>
      </c>
      <c r="Q40" s="24">
        <v>770</v>
      </c>
      <c r="R40" s="24">
        <v>814</v>
      </c>
      <c r="S40" s="24">
        <v>794</v>
      </c>
      <c r="T40" s="25">
        <v>884</v>
      </c>
      <c r="U40" s="48">
        <v>3.3869731800766285</v>
      </c>
      <c r="V40" s="46">
        <v>1068</v>
      </c>
      <c r="W40" s="48">
        <v>3.68</v>
      </c>
      <c r="X40" s="48">
        <v>3.4451612903225808</v>
      </c>
      <c r="Y40" s="24">
        <v>1356</v>
      </c>
      <c r="Z40" s="158">
        <v>3.9333333333333331</v>
      </c>
      <c r="AA40" s="161">
        <v>105.65609433129448</v>
      </c>
      <c r="AB40" s="65">
        <v>3.5684210526315789</v>
      </c>
      <c r="AC40" s="66">
        <v>37</v>
      </c>
      <c r="AD40" s="159">
        <v>36.813000000000002</v>
      </c>
      <c r="AE40" s="160">
        <v>1300.8108108108108</v>
      </c>
      <c r="AF40" s="158">
        <v>99.661626571036379</v>
      </c>
      <c r="AG40" s="161">
        <v>102.65886045116542</v>
      </c>
      <c r="AH40" s="118">
        <v>9</v>
      </c>
      <c r="AI40" s="131">
        <v>1.8</v>
      </c>
      <c r="AJ40" s="117">
        <v>62</v>
      </c>
      <c r="AK40" s="117">
        <v>112</v>
      </c>
      <c r="AL40" s="119">
        <v>23</v>
      </c>
      <c r="AM40" s="120">
        <v>1.1200000000000001</v>
      </c>
      <c r="AN40" s="120">
        <v>1.04</v>
      </c>
      <c r="AO40" s="250">
        <v>-8.9999999999999993E-3</v>
      </c>
      <c r="AP40" s="121"/>
      <c r="AQ40" s="68" t="s">
        <v>224</v>
      </c>
      <c r="AR40" s="8"/>
      <c r="AS40" s="56" t="s">
        <v>582</v>
      </c>
      <c r="AT40" s="56" t="s">
        <v>582</v>
      </c>
      <c r="AU40" s="56" t="s">
        <v>224</v>
      </c>
      <c r="AW40" s="323"/>
      <c r="AX40" s="323"/>
      <c r="AY40" s="323"/>
      <c r="AZ40" s="323"/>
    </row>
    <row r="41" spans="1:66" s="85" customFormat="1" ht="14.1" customHeight="1" thickBot="1" x14ac:dyDescent="0.3">
      <c r="A41" s="264" t="s">
        <v>227</v>
      </c>
      <c r="B41" s="24">
        <v>54</v>
      </c>
      <c r="C41" s="56">
        <v>433</v>
      </c>
      <c r="D41" s="63"/>
      <c r="E41" s="24">
        <v>19497563</v>
      </c>
      <c r="F41" s="24" t="s">
        <v>255</v>
      </c>
      <c r="G41" s="24" t="s">
        <v>257</v>
      </c>
      <c r="H41" s="24" t="s">
        <v>361</v>
      </c>
      <c r="I41" s="72" t="s">
        <v>361</v>
      </c>
      <c r="J41" s="320" t="s">
        <v>362</v>
      </c>
      <c r="K41" s="61">
        <v>18026420</v>
      </c>
      <c r="L41" s="229">
        <v>43538</v>
      </c>
      <c r="M41" s="24">
        <v>86</v>
      </c>
      <c r="N41" s="264" t="s">
        <v>224</v>
      </c>
      <c r="O41" s="24" t="s">
        <v>224</v>
      </c>
      <c r="P41" s="229">
        <v>43675</v>
      </c>
      <c r="Q41" s="24">
        <v>596</v>
      </c>
      <c r="R41" s="25">
        <v>650</v>
      </c>
      <c r="S41" s="24">
        <v>834</v>
      </c>
      <c r="T41" s="25">
        <v>675</v>
      </c>
      <c r="U41" s="48">
        <v>2.9867256637168142</v>
      </c>
      <c r="V41" s="46">
        <v>850</v>
      </c>
      <c r="W41" s="48">
        <v>3.5</v>
      </c>
      <c r="X41" s="48">
        <v>3.0909090909090908</v>
      </c>
      <c r="Y41" s="24">
        <v>1156</v>
      </c>
      <c r="Z41" s="158">
        <v>4.0083333333333337</v>
      </c>
      <c r="AA41" s="161">
        <v>107.67072324862849</v>
      </c>
      <c r="AB41" s="65">
        <v>3.3507246376811595</v>
      </c>
      <c r="AC41" s="66">
        <v>36</v>
      </c>
      <c r="AD41" s="159">
        <v>37.122</v>
      </c>
      <c r="AE41" s="160">
        <v>1264.7692307692309</v>
      </c>
      <c r="AF41" s="158">
        <v>96.900300741575336</v>
      </c>
      <c r="AG41" s="161">
        <v>102.28551199510191</v>
      </c>
      <c r="AH41" s="118">
        <v>8</v>
      </c>
      <c r="AI41" s="131">
        <v>8</v>
      </c>
      <c r="AJ41" s="117">
        <v>67</v>
      </c>
      <c r="AK41" s="117">
        <v>115</v>
      </c>
      <c r="AL41" s="119">
        <v>26</v>
      </c>
      <c r="AM41" s="120">
        <v>0.4</v>
      </c>
      <c r="AN41" s="120">
        <v>0.74</v>
      </c>
      <c r="AO41" s="250">
        <v>-1.0999999999999999E-2</v>
      </c>
      <c r="AP41" s="121"/>
      <c r="AQ41" s="68" t="s">
        <v>224</v>
      </c>
      <c r="AR41" s="8"/>
      <c r="AS41" s="56" t="s">
        <v>224</v>
      </c>
      <c r="AT41" s="171"/>
      <c r="AU41" s="171"/>
    </row>
    <row r="42" spans="1:66" s="85" customFormat="1" ht="14.1" customHeight="1" thickBot="1" x14ac:dyDescent="0.3">
      <c r="A42" s="264" t="s">
        <v>328</v>
      </c>
      <c r="B42" s="24">
        <v>54</v>
      </c>
      <c r="C42" s="56">
        <v>420</v>
      </c>
      <c r="D42" s="63"/>
      <c r="E42" s="262">
        <v>19505643</v>
      </c>
      <c r="F42" s="24" t="s">
        <v>255</v>
      </c>
      <c r="G42" s="24" t="s">
        <v>257</v>
      </c>
      <c r="H42" s="24">
        <v>9113</v>
      </c>
      <c r="I42" s="24">
        <v>9113</v>
      </c>
      <c r="J42" s="320" t="s">
        <v>332</v>
      </c>
      <c r="K42" s="61">
        <v>17381450</v>
      </c>
      <c r="L42" s="229">
        <v>43503</v>
      </c>
      <c r="M42" s="24">
        <v>79</v>
      </c>
      <c r="N42" s="264" t="s">
        <v>224</v>
      </c>
      <c r="O42" s="24" t="s">
        <v>224</v>
      </c>
      <c r="P42" s="229">
        <v>43709</v>
      </c>
      <c r="Q42" s="24">
        <v>625</v>
      </c>
      <c r="R42" s="24">
        <v>822</v>
      </c>
      <c r="S42" s="24">
        <v>658</v>
      </c>
      <c r="T42" s="25">
        <v>880</v>
      </c>
      <c r="U42" s="48">
        <v>3.3716475095785441</v>
      </c>
      <c r="V42" s="46">
        <v>1086</v>
      </c>
      <c r="W42" s="48">
        <v>4.12</v>
      </c>
      <c r="X42" s="48">
        <v>3.5032258064516131</v>
      </c>
      <c r="Y42" s="24">
        <v>1340</v>
      </c>
      <c r="Z42" s="158">
        <v>3.8333333333333335</v>
      </c>
      <c r="AA42" s="161">
        <v>102.96992244151582</v>
      </c>
      <c r="AB42" s="65">
        <v>3.5263157894736841</v>
      </c>
      <c r="AC42" s="66">
        <v>40</v>
      </c>
      <c r="AD42" s="159">
        <v>39.813000000000002</v>
      </c>
      <c r="AE42" s="160">
        <v>1315.4712643678163</v>
      </c>
      <c r="AF42" s="158">
        <v>100.7848372913175</v>
      </c>
      <c r="AG42" s="161">
        <v>101.87737986641666</v>
      </c>
      <c r="AH42" s="118">
        <v>7</v>
      </c>
      <c r="AI42" s="131">
        <v>0.5</v>
      </c>
      <c r="AJ42" s="117">
        <v>49</v>
      </c>
      <c r="AK42" s="117">
        <v>100</v>
      </c>
      <c r="AL42" s="119">
        <v>30</v>
      </c>
      <c r="AM42" s="120">
        <v>0.5</v>
      </c>
      <c r="AN42" s="120">
        <v>0.42</v>
      </c>
      <c r="AO42" s="250">
        <v>4.2999999999999997E-2</v>
      </c>
      <c r="AP42" s="121"/>
      <c r="AQ42" s="68" t="s">
        <v>224</v>
      </c>
      <c r="AR42" s="8"/>
      <c r="AS42" s="56" t="s">
        <v>582</v>
      </c>
      <c r="AT42" s="171" t="s">
        <v>224</v>
      </c>
      <c r="AU42" s="171"/>
    </row>
    <row r="43" spans="1:66" s="330" customFormat="1" ht="14.1" customHeight="1" thickBot="1" x14ac:dyDescent="0.3">
      <c r="A43" s="264" t="s">
        <v>345</v>
      </c>
      <c r="B43" s="24">
        <v>53</v>
      </c>
      <c r="C43" s="56">
        <v>470</v>
      </c>
      <c r="D43" s="63"/>
      <c r="E43" s="262">
        <v>19438965</v>
      </c>
      <c r="F43" s="24" t="s">
        <v>255</v>
      </c>
      <c r="G43" s="24" t="s">
        <v>257</v>
      </c>
      <c r="H43" s="24">
        <v>903</v>
      </c>
      <c r="I43" s="24" t="s">
        <v>346</v>
      </c>
      <c r="J43" s="328" t="s">
        <v>347</v>
      </c>
      <c r="K43" s="196">
        <v>18273379</v>
      </c>
      <c r="L43" s="229">
        <v>43478</v>
      </c>
      <c r="M43" s="24">
        <v>96</v>
      </c>
      <c r="N43" s="264" t="s">
        <v>224</v>
      </c>
      <c r="O43" s="24" t="s">
        <v>224</v>
      </c>
      <c r="P43" s="229">
        <v>43674</v>
      </c>
      <c r="Q43" s="24">
        <v>714</v>
      </c>
      <c r="R43" s="25">
        <v>860</v>
      </c>
      <c r="S43" s="24">
        <v>816</v>
      </c>
      <c r="T43" s="25">
        <v>962</v>
      </c>
      <c r="U43" s="48">
        <v>3.3636363636363638</v>
      </c>
      <c r="V43" s="46">
        <v>1068</v>
      </c>
      <c r="W43" s="48">
        <v>2.12</v>
      </c>
      <c r="X43" s="48">
        <v>3.1880597014925374</v>
      </c>
      <c r="Y43" s="24">
        <v>1404</v>
      </c>
      <c r="Z43" s="158">
        <v>3.6833333333333331</v>
      </c>
      <c r="AA43" s="161">
        <v>98.940664606847804</v>
      </c>
      <c r="AB43" s="65">
        <v>3.4666666666666668</v>
      </c>
      <c r="AC43" s="66">
        <v>33</v>
      </c>
      <c r="AD43" s="159">
        <v>32</v>
      </c>
      <c r="AE43" s="160">
        <v>1344.2296650717703</v>
      </c>
      <c r="AF43" s="158">
        <v>102.98816230054865</v>
      </c>
      <c r="AG43" s="161">
        <v>100.96441345369823</v>
      </c>
      <c r="AH43" s="118">
        <v>10</v>
      </c>
      <c r="AI43" s="131">
        <v>0.8</v>
      </c>
      <c r="AJ43" s="117">
        <v>55</v>
      </c>
      <c r="AK43" s="117">
        <v>105</v>
      </c>
      <c r="AL43" s="119">
        <v>33</v>
      </c>
      <c r="AM43" s="120">
        <v>0.62</v>
      </c>
      <c r="AN43" s="120">
        <v>0.52</v>
      </c>
      <c r="AO43" s="250">
        <v>3.5000000000000003E-2</v>
      </c>
      <c r="AP43" s="121"/>
      <c r="AQ43" s="68" t="s">
        <v>224</v>
      </c>
      <c r="AR43" s="8"/>
      <c r="AS43" s="56" t="s">
        <v>224</v>
      </c>
      <c r="AT43" s="171"/>
      <c r="AU43" s="171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</row>
    <row r="44" spans="1:66" s="85" customFormat="1" ht="14.1" customHeight="1" thickBot="1" x14ac:dyDescent="0.3">
      <c r="A44" s="264" t="s">
        <v>366</v>
      </c>
      <c r="B44" s="24">
        <v>54</v>
      </c>
      <c r="C44" s="56">
        <v>435</v>
      </c>
      <c r="D44" s="63"/>
      <c r="E44" s="24">
        <v>19479688</v>
      </c>
      <c r="F44" s="24" t="s">
        <v>255</v>
      </c>
      <c r="G44" s="24" t="s">
        <v>257</v>
      </c>
      <c r="H44" s="24">
        <v>908</v>
      </c>
      <c r="I44" s="24">
        <v>908</v>
      </c>
      <c r="J44" s="331" t="s">
        <v>561</v>
      </c>
      <c r="K44" s="83">
        <v>16344736</v>
      </c>
      <c r="L44" s="229">
        <v>43511</v>
      </c>
      <c r="M44" s="24">
        <v>83</v>
      </c>
      <c r="N44" s="264" t="s">
        <v>224</v>
      </c>
      <c r="O44" s="24" t="s">
        <v>224</v>
      </c>
      <c r="P44" s="229">
        <v>43728</v>
      </c>
      <c r="Q44" s="24">
        <v>636</v>
      </c>
      <c r="R44" s="24">
        <v>678</v>
      </c>
      <c r="S44" s="24">
        <v>635</v>
      </c>
      <c r="T44" s="25">
        <v>738</v>
      </c>
      <c r="U44" s="48">
        <v>2.9169960474308301</v>
      </c>
      <c r="V44" s="46">
        <v>930</v>
      </c>
      <c r="W44" s="48">
        <v>3.84</v>
      </c>
      <c r="X44" s="48">
        <v>3.0794701986754967</v>
      </c>
      <c r="Y44" s="24">
        <v>1216</v>
      </c>
      <c r="Z44" s="82">
        <v>3.9833333333333334</v>
      </c>
      <c r="AA44" s="65">
        <v>106.99918027618382</v>
      </c>
      <c r="AB44" s="65">
        <v>3.2688172043010755</v>
      </c>
      <c r="AC44" s="66">
        <v>42</v>
      </c>
      <c r="AD44" s="66">
        <v>42.112200000000001</v>
      </c>
      <c r="AE44" s="81">
        <v>1233.7096774193546</v>
      </c>
      <c r="AF44" s="82">
        <v>94.520672911230719</v>
      </c>
      <c r="AG44" s="65">
        <v>100.75992659370726</v>
      </c>
      <c r="AH44" s="118">
        <v>8</v>
      </c>
      <c r="AI44" s="131">
        <v>0.4</v>
      </c>
      <c r="AJ44" s="117">
        <v>36</v>
      </c>
      <c r="AK44" s="117">
        <v>0.63</v>
      </c>
      <c r="AL44" s="119">
        <v>26</v>
      </c>
      <c r="AM44" s="120">
        <v>0.47</v>
      </c>
      <c r="AN44" s="120">
        <v>-0.02</v>
      </c>
      <c r="AO44" s="250">
        <v>5.3999999999999999E-2</v>
      </c>
      <c r="AP44" s="121"/>
      <c r="AQ44" s="68" t="s">
        <v>224</v>
      </c>
      <c r="AR44" s="8"/>
      <c r="AS44" s="56" t="s">
        <v>224</v>
      </c>
      <c r="AT44" s="56"/>
      <c r="AU44" s="56"/>
    </row>
    <row r="45" spans="1:66" s="85" customFormat="1" ht="14.1" customHeight="1" thickBot="1" x14ac:dyDescent="0.3">
      <c r="A45" s="264" t="s">
        <v>107</v>
      </c>
      <c r="B45" s="24">
        <v>54</v>
      </c>
      <c r="C45" s="56">
        <v>414</v>
      </c>
      <c r="D45" s="63"/>
      <c r="E45" s="262">
        <v>19556049</v>
      </c>
      <c r="F45" s="24" t="s">
        <v>255</v>
      </c>
      <c r="G45" s="24" t="s">
        <v>257</v>
      </c>
      <c r="H45" s="24">
        <v>1217</v>
      </c>
      <c r="I45" s="24" t="s">
        <v>519</v>
      </c>
      <c r="J45" s="320" t="s">
        <v>260</v>
      </c>
      <c r="K45" s="61">
        <v>19350765</v>
      </c>
      <c r="L45" s="229">
        <v>43466</v>
      </c>
      <c r="M45" s="24">
        <v>78</v>
      </c>
      <c r="N45" s="264" t="s">
        <v>224</v>
      </c>
      <c r="O45" s="24" t="s">
        <v>224</v>
      </c>
      <c r="P45" s="229">
        <v>43694</v>
      </c>
      <c r="Q45" s="24">
        <v>860</v>
      </c>
      <c r="R45" s="24">
        <v>944</v>
      </c>
      <c r="S45" s="24">
        <v>837</v>
      </c>
      <c r="T45" s="25">
        <v>1094</v>
      </c>
      <c r="U45" s="48">
        <v>3.6711409395973154</v>
      </c>
      <c r="V45" s="24">
        <v>1210</v>
      </c>
      <c r="W45" s="48">
        <v>2.3199999999999998</v>
      </c>
      <c r="X45" s="48">
        <v>3.4870317002881843</v>
      </c>
      <c r="Y45" s="24">
        <v>1514</v>
      </c>
      <c r="Z45" s="158">
        <v>3.5</v>
      </c>
      <c r="AA45" s="161">
        <v>94.016016142253562</v>
      </c>
      <c r="AB45" s="65">
        <v>3.630695443645084</v>
      </c>
      <c r="AC45" s="66">
        <v>35</v>
      </c>
      <c r="AD45" s="159">
        <v>33.429200000000002</v>
      </c>
      <c r="AE45" s="160">
        <v>1390.6507936507937</v>
      </c>
      <c r="AF45" s="158">
        <v>106.54471729148159</v>
      </c>
      <c r="AG45" s="161">
        <v>100.28036671686758</v>
      </c>
      <c r="AH45" s="118">
        <v>11</v>
      </c>
      <c r="AI45" s="131">
        <v>1.6</v>
      </c>
      <c r="AJ45" s="117">
        <v>86</v>
      </c>
      <c r="AK45" s="117">
        <v>156</v>
      </c>
      <c r="AL45" s="119">
        <v>30</v>
      </c>
      <c r="AM45" s="120">
        <v>0.77</v>
      </c>
      <c r="AN45" s="120">
        <v>0.56000000000000005</v>
      </c>
      <c r="AO45" s="250">
        <v>1.7999999999999999E-2</v>
      </c>
      <c r="AP45" s="121"/>
      <c r="AQ45" s="68" t="s">
        <v>224</v>
      </c>
      <c r="AR45" s="8"/>
      <c r="AS45" s="56" t="s">
        <v>582</v>
      </c>
      <c r="AT45" s="56" t="s">
        <v>582</v>
      </c>
      <c r="AU45" s="171" t="s">
        <v>224</v>
      </c>
    </row>
    <row r="46" spans="1:66" s="85" customFormat="1" ht="14.1" customHeight="1" thickBot="1" x14ac:dyDescent="0.3">
      <c r="A46" s="264" t="s">
        <v>345</v>
      </c>
      <c r="B46" s="24">
        <v>53</v>
      </c>
      <c r="C46" s="56">
        <v>473</v>
      </c>
      <c r="D46" s="63"/>
      <c r="E46" s="262">
        <v>19427510</v>
      </c>
      <c r="F46" s="24" t="s">
        <v>255</v>
      </c>
      <c r="G46" s="24" t="s">
        <v>257</v>
      </c>
      <c r="H46" s="24">
        <v>900</v>
      </c>
      <c r="I46" s="24" t="s">
        <v>343</v>
      </c>
      <c r="J46" s="320" t="s">
        <v>344</v>
      </c>
      <c r="K46" s="61">
        <v>18795544</v>
      </c>
      <c r="L46" s="229">
        <v>43471</v>
      </c>
      <c r="M46" s="24">
        <v>69</v>
      </c>
      <c r="N46" s="264" t="s">
        <v>224</v>
      </c>
      <c r="O46" s="24" t="s">
        <v>224</v>
      </c>
      <c r="P46" s="229">
        <v>43674</v>
      </c>
      <c r="Q46" s="24">
        <v>612</v>
      </c>
      <c r="R46" s="24">
        <v>714</v>
      </c>
      <c r="S46" s="24">
        <v>707</v>
      </c>
      <c r="T46" s="25">
        <v>816</v>
      </c>
      <c r="U46" s="48">
        <v>2.7849829351535837</v>
      </c>
      <c r="V46" s="46">
        <v>994</v>
      </c>
      <c r="W46" s="48">
        <v>3.56</v>
      </c>
      <c r="X46" s="48">
        <v>2.9064327485380117</v>
      </c>
      <c r="Y46" s="24">
        <v>1286</v>
      </c>
      <c r="Z46" s="158">
        <v>3.9166666666666665</v>
      </c>
      <c r="AA46" s="161">
        <v>105.20839901633137</v>
      </c>
      <c r="AB46" s="65">
        <v>3.121359223300971</v>
      </c>
      <c r="AC46" s="66">
        <v>37</v>
      </c>
      <c r="AD46" s="159">
        <v>35.616199999999999</v>
      </c>
      <c r="AE46" s="160">
        <v>1222.9808612440193</v>
      </c>
      <c r="AF46" s="158">
        <v>93.698684607989989</v>
      </c>
      <c r="AG46" s="161">
        <v>99.45354181216068</v>
      </c>
      <c r="AH46" s="118">
        <v>0</v>
      </c>
      <c r="AI46" s="131">
        <v>2.2000000000000002</v>
      </c>
      <c r="AJ46" s="117">
        <v>34</v>
      </c>
      <c r="AK46" s="117">
        <v>53</v>
      </c>
      <c r="AL46" s="119">
        <v>33</v>
      </c>
      <c r="AM46" s="120">
        <v>0.63</v>
      </c>
      <c r="AN46" s="120">
        <v>0.2</v>
      </c>
      <c r="AO46" s="250">
        <v>-1.4E-2</v>
      </c>
      <c r="AP46" s="121"/>
      <c r="AQ46" s="68" t="s">
        <v>224</v>
      </c>
      <c r="AR46" s="8"/>
      <c r="AS46" s="56" t="s">
        <v>582</v>
      </c>
      <c r="AT46" s="171" t="s">
        <v>224</v>
      </c>
      <c r="AU46" s="171"/>
    </row>
    <row r="47" spans="1:66" s="85" customFormat="1" ht="14.1" customHeight="1" thickBot="1" x14ac:dyDescent="0.3">
      <c r="A47" s="325" t="s">
        <v>13</v>
      </c>
      <c r="B47" s="139">
        <v>53</v>
      </c>
      <c r="C47" s="140">
        <v>462</v>
      </c>
      <c r="D47" s="151"/>
      <c r="E47" s="326">
        <v>19512905</v>
      </c>
      <c r="F47" s="139" t="s">
        <v>255</v>
      </c>
      <c r="G47" s="139" t="s">
        <v>257</v>
      </c>
      <c r="H47" s="139" t="s">
        <v>271</v>
      </c>
      <c r="I47" s="139" t="s">
        <v>271</v>
      </c>
      <c r="J47" s="327" t="s">
        <v>563</v>
      </c>
      <c r="K47" s="152">
        <v>18335551</v>
      </c>
      <c r="L47" s="231">
        <v>43496</v>
      </c>
      <c r="M47" s="139">
        <v>77</v>
      </c>
      <c r="N47" s="325" t="s">
        <v>224</v>
      </c>
      <c r="O47" s="139" t="s">
        <v>224</v>
      </c>
      <c r="P47" s="231">
        <v>43708</v>
      </c>
      <c r="Q47" s="139">
        <v>840</v>
      </c>
      <c r="R47" s="139">
        <v>808</v>
      </c>
      <c r="S47" s="24">
        <v>844</v>
      </c>
      <c r="T47" s="25">
        <v>882</v>
      </c>
      <c r="U47" s="48">
        <v>3.2910447761194028</v>
      </c>
      <c r="V47" s="46">
        <v>1114</v>
      </c>
      <c r="W47" s="48">
        <v>4.6399999999999997</v>
      </c>
      <c r="X47" s="48">
        <v>3.5141955835962144</v>
      </c>
      <c r="Y47" s="24">
        <v>1320</v>
      </c>
      <c r="Z47" s="158">
        <v>3.65</v>
      </c>
      <c r="AA47" s="161">
        <v>98.045273976921578</v>
      </c>
      <c r="AB47" s="65">
        <v>3.4108527131782944</v>
      </c>
      <c r="AC47" s="66">
        <v>39</v>
      </c>
      <c r="AD47" s="159">
        <v>38.551200000000001</v>
      </c>
      <c r="AE47" s="160">
        <v>1282.8571428571429</v>
      </c>
      <c r="AF47" s="158">
        <v>98.286106213803521</v>
      </c>
      <c r="AG47" s="161">
        <v>98.16569009536255</v>
      </c>
      <c r="AH47" s="118">
        <v>10</v>
      </c>
      <c r="AI47" s="131">
        <v>0.6</v>
      </c>
      <c r="AJ47" s="117">
        <v>61</v>
      </c>
      <c r="AK47" s="117">
        <v>110</v>
      </c>
      <c r="AL47" s="119">
        <v>29</v>
      </c>
      <c r="AM47" s="120">
        <v>0.91</v>
      </c>
      <c r="AN47" s="120">
        <v>0.39</v>
      </c>
      <c r="AO47" s="250">
        <v>3.1E-2</v>
      </c>
      <c r="AP47" s="121"/>
      <c r="AQ47" s="68" t="s">
        <v>224</v>
      </c>
      <c r="AR47" s="8"/>
      <c r="AS47" s="56" t="s">
        <v>582</v>
      </c>
      <c r="AT47" s="171" t="s">
        <v>582</v>
      </c>
      <c r="AU47" s="171" t="s">
        <v>224</v>
      </c>
    </row>
    <row r="48" spans="1:66" s="85" customFormat="1" ht="14.1" customHeight="1" thickBot="1" x14ac:dyDescent="0.3">
      <c r="A48" s="264" t="s">
        <v>258</v>
      </c>
      <c r="B48" s="24">
        <v>54</v>
      </c>
      <c r="C48" s="56">
        <v>410</v>
      </c>
      <c r="D48" s="63"/>
      <c r="E48" s="262">
        <v>19493030</v>
      </c>
      <c r="F48" s="24" t="s">
        <v>255</v>
      </c>
      <c r="G48" s="24" t="s">
        <v>257</v>
      </c>
      <c r="H48" s="24" t="s">
        <v>259</v>
      </c>
      <c r="I48" s="24" t="s">
        <v>259</v>
      </c>
      <c r="J48" s="320" t="s">
        <v>260</v>
      </c>
      <c r="K48" s="61">
        <v>18784670</v>
      </c>
      <c r="L48" s="229">
        <v>43466</v>
      </c>
      <c r="M48" s="24">
        <v>86</v>
      </c>
      <c r="N48" s="264" t="s">
        <v>224</v>
      </c>
      <c r="O48" s="24" t="s">
        <v>224</v>
      </c>
      <c r="P48" s="229">
        <v>43676</v>
      </c>
      <c r="Q48" s="24">
        <v>810</v>
      </c>
      <c r="R48" s="24">
        <v>924</v>
      </c>
      <c r="S48" s="24">
        <v>865</v>
      </c>
      <c r="T48" s="25">
        <v>1058</v>
      </c>
      <c r="U48" s="48">
        <v>3.5503355704697985</v>
      </c>
      <c r="V48" s="46">
        <v>1090</v>
      </c>
      <c r="W48" s="48">
        <v>0.64</v>
      </c>
      <c r="X48" s="48">
        <v>3.1412103746397695</v>
      </c>
      <c r="Y48" s="24">
        <v>1464</v>
      </c>
      <c r="Z48" s="158">
        <v>3.3833333333333333</v>
      </c>
      <c r="AA48" s="161">
        <v>90.882148937511786</v>
      </c>
      <c r="AB48" s="65">
        <v>3.5107913669064748</v>
      </c>
      <c r="AC48" s="66">
        <v>38</v>
      </c>
      <c r="AD48" s="159">
        <v>36.429200000000002</v>
      </c>
      <c r="AE48" s="160">
        <v>1370.5072463768115</v>
      </c>
      <c r="AF48" s="158">
        <v>105.00141931951568</v>
      </c>
      <c r="AG48" s="161">
        <v>97.941784128513731</v>
      </c>
      <c r="AH48" s="118">
        <v>11</v>
      </c>
      <c r="AI48" s="131">
        <v>0.7</v>
      </c>
      <c r="AJ48" s="117">
        <v>87</v>
      </c>
      <c r="AK48" s="117">
        <v>152</v>
      </c>
      <c r="AL48" s="119">
        <v>24</v>
      </c>
      <c r="AM48" s="120">
        <v>0.69</v>
      </c>
      <c r="AN48" s="120">
        <v>0.41</v>
      </c>
      <c r="AO48" s="250">
        <v>0.41</v>
      </c>
      <c r="AP48" s="121"/>
      <c r="AQ48" s="68" t="s">
        <v>224</v>
      </c>
      <c r="AR48" s="8"/>
      <c r="AS48" s="56" t="s">
        <v>224</v>
      </c>
      <c r="AT48" s="56"/>
      <c r="AU48" s="56"/>
    </row>
    <row r="49" spans="1:66" s="85" customFormat="1" ht="14.1" customHeight="1" thickBot="1" x14ac:dyDescent="0.3">
      <c r="A49" s="264" t="s">
        <v>13</v>
      </c>
      <c r="B49" s="24">
        <v>53</v>
      </c>
      <c r="C49" s="56">
        <v>461</v>
      </c>
      <c r="D49" s="63"/>
      <c r="E49" s="333">
        <v>19513555</v>
      </c>
      <c r="F49" s="24" t="s">
        <v>255</v>
      </c>
      <c r="G49" s="24" t="s">
        <v>257</v>
      </c>
      <c r="H49" s="24" t="s">
        <v>273</v>
      </c>
      <c r="I49" s="24" t="s">
        <v>273</v>
      </c>
      <c r="J49" s="320" t="s">
        <v>564</v>
      </c>
      <c r="K49" s="61">
        <v>18540803</v>
      </c>
      <c r="L49" s="229">
        <v>43497</v>
      </c>
      <c r="M49" s="24">
        <v>83</v>
      </c>
      <c r="N49" s="264" t="s">
        <v>224</v>
      </c>
      <c r="O49" s="24" t="s">
        <v>224</v>
      </c>
      <c r="P49" s="229">
        <v>43708</v>
      </c>
      <c r="Q49" s="24">
        <v>822</v>
      </c>
      <c r="R49" s="24">
        <v>762</v>
      </c>
      <c r="S49" s="24">
        <v>843</v>
      </c>
      <c r="T49" s="25">
        <v>836</v>
      </c>
      <c r="U49" s="48">
        <v>3.1310861423220975</v>
      </c>
      <c r="V49" s="25">
        <v>1022</v>
      </c>
      <c r="W49" s="48">
        <v>3.72</v>
      </c>
      <c r="X49" s="48">
        <v>3.2341772151898733</v>
      </c>
      <c r="Y49" s="25">
        <v>1278</v>
      </c>
      <c r="Z49" s="158">
        <v>3.6833333333333331</v>
      </c>
      <c r="AA49" s="161">
        <v>98.940664606847804</v>
      </c>
      <c r="AB49" s="65">
        <v>3.3108808290155443</v>
      </c>
      <c r="AC49" s="66">
        <v>35</v>
      </c>
      <c r="AD49" s="159">
        <v>34.5886</v>
      </c>
      <c r="AE49" s="160">
        <v>1259.9142857142856</v>
      </c>
      <c r="AF49" s="158">
        <v>96.528339102674693</v>
      </c>
      <c r="AG49" s="161">
        <v>97.734501854761248</v>
      </c>
      <c r="AH49" s="117">
        <v>8</v>
      </c>
      <c r="AI49" s="131">
        <v>1</v>
      </c>
      <c r="AJ49" s="117">
        <v>46</v>
      </c>
      <c r="AK49" s="117">
        <v>85</v>
      </c>
      <c r="AL49" s="117">
        <v>35</v>
      </c>
      <c r="AM49" s="126">
        <v>0.57999999999999996</v>
      </c>
      <c r="AN49" s="126">
        <v>0.65</v>
      </c>
      <c r="AO49" s="253">
        <v>8.0000000000000002E-3</v>
      </c>
      <c r="AP49" s="127"/>
      <c r="AQ49" s="25" t="s">
        <v>224</v>
      </c>
      <c r="AR49" s="8"/>
      <c r="AS49" s="56" t="s">
        <v>224</v>
      </c>
      <c r="AT49" s="171"/>
      <c r="AU49" s="171"/>
    </row>
    <row r="50" spans="1:66" s="85" customFormat="1" ht="14.1" customHeight="1" thickBot="1" x14ac:dyDescent="0.3">
      <c r="A50" s="264" t="s">
        <v>13</v>
      </c>
      <c r="B50" s="24">
        <v>53</v>
      </c>
      <c r="C50" s="56">
        <v>457</v>
      </c>
      <c r="D50" s="63"/>
      <c r="E50" s="262">
        <v>19512906</v>
      </c>
      <c r="F50" s="24" t="s">
        <v>255</v>
      </c>
      <c r="G50" s="24" t="s">
        <v>257</v>
      </c>
      <c r="H50" s="24" t="s">
        <v>275</v>
      </c>
      <c r="I50" s="24" t="s">
        <v>275</v>
      </c>
      <c r="J50" s="320" t="s">
        <v>543</v>
      </c>
      <c r="K50" s="61">
        <v>18337131</v>
      </c>
      <c r="L50" s="229">
        <v>43526</v>
      </c>
      <c r="M50" s="24">
        <v>82</v>
      </c>
      <c r="N50" s="264" t="s">
        <v>224</v>
      </c>
      <c r="O50" s="24" t="s">
        <v>224</v>
      </c>
      <c r="P50" s="229">
        <v>43708</v>
      </c>
      <c r="Q50" s="24">
        <v>710</v>
      </c>
      <c r="R50" s="24">
        <v>798</v>
      </c>
      <c r="S50" s="24">
        <v>794</v>
      </c>
      <c r="T50" s="25">
        <v>830</v>
      </c>
      <c r="U50" s="48">
        <v>3.4873949579831933</v>
      </c>
      <c r="V50" s="46">
        <v>1056</v>
      </c>
      <c r="W50" s="48">
        <v>4.5199999999999996</v>
      </c>
      <c r="X50" s="48">
        <v>3.6794425087108014</v>
      </c>
      <c r="Y50" s="24">
        <v>1252</v>
      </c>
      <c r="Z50" s="158">
        <v>3.5166666666666666</v>
      </c>
      <c r="AA50" s="161">
        <v>94.463711457216675</v>
      </c>
      <c r="AB50" s="65">
        <v>3.5070028011204482</v>
      </c>
      <c r="AC50" s="66">
        <v>37</v>
      </c>
      <c r="AD50" s="159">
        <v>37.673200000000001</v>
      </c>
      <c r="AE50" s="160">
        <v>1289.542857142857</v>
      </c>
      <c r="AF50" s="158">
        <v>98.798332246187258</v>
      </c>
      <c r="AG50" s="161">
        <v>96.631021851701973</v>
      </c>
      <c r="AH50" s="118">
        <v>-2</v>
      </c>
      <c r="AI50" s="131">
        <v>3.1</v>
      </c>
      <c r="AJ50" s="117">
        <v>54</v>
      </c>
      <c r="AK50" s="117">
        <v>88</v>
      </c>
      <c r="AL50" s="119">
        <v>23</v>
      </c>
      <c r="AM50" s="128">
        <v>0.66</v>
      </c>
      <c r="AN50" s="128">
        <v>0.62</v>
      </c>
      <c r="AO50" s="250">
        <v>0</v>
      </c>
      <c r="AP50" s="121"/>
      <c r="AQ50" s="68" t="s">
        <v>224</v>
      </c>
      <c r="AR50" s="8"/>
      <c r="AS50" s="56" t="s">
        <v>224</v>
      </c>
      <c r="AT50" s="56"/>
      <c r="AU50" s="171"/>
    </row>
    <row r="51" spans="1:66" s="85" customFormat="1" ht="14.1" customHeight="1" thickBot="1" x14ac:dyDescent="0.3">
      <c r="A51" s="264" t="s">
        <v>43</v>
      </c>
      <c r="B51" s="24">
        <v>53</v>
      </c>
      <c r="C51" s="56">
        <v>463</v>
      </c>
      <c r="D51" s="63"/>
      <c r="E51" s="262">
        <v>19456468</v>
      </c>
      <c r="F51" s="24" t="s">
        <v>255</v>
      </c>
      <c r="G51" s="24" t="s">
        <v>257</v>
      </c>
      <c r="H51" s="24" t="s">
        <v>333</v>
      </c>
      <c r="I51" s="24" t="s">
        <v>333</v>
      </c>
      <c r="J51" s="320" t="s">
        <v>301</v>
      </c>
      <c r="K51" s="61">
        <v>18158381</v>
      </c>
      <c r="L51" s="229">
        <v>43547</v>
      </c>
      <c r="M51" s="24">
        <v>74</v>
      </c>
      <c r="N51" s="264" t="s">
        <v>224</v>
      </c>
      <c r="O51" s="24" t="s">
        <v>224</v>
      </c>
      <c r="P51" s="229">
        <v>43698</v>
      </c>
      <c r="Q51" s="24">
        <v>650</v>
      </c>
      <c r="R51" s="24">
        <v>650</v>
      </c>
      <c r="S51" s="24">
        <v>843</v>
      </c>
      <c r="T51" s="25">
        <v>708</v>
      </c>
      <c r="U51" s="48">
        <v>3.2626728110599079</v>
      </c>
      <c r="V51" s="46">
        <v>900</v>
      </c>
      <c r="W51" s="48">
        <v>3.84</v>
      </c>
      <c r="X51" s="48">
        <v>3.3834586466165413</v>
      </c>
      <c r="Y51" s="24">
        <v>1138</v>
      </c>
      <c r="Z51" s="158">
        <v>3.5833333333333335</v>
      </c>
      <c r="AA51" s="161">
        <v>96.254492717069141</v>
      </c>
      <c r="AB51" s="65">
        <v>3.3869047619047619</v>
      </c>
      <c r="AC51" s="66">
        <v>35</v>
      </c>
      <c r="AD51" s="159">
        <v>36.458599999999997</v>
      </c>
      <c r="AE51" s="160">
        <v>1265.0540540540542</v>
      </c>
      <c r="AF51" s="158">
        <v>96.922122478921665</v>
      </c>
      <c r="AG51" s="161">
        <v>96.588307597995396</v>
      </c>
      <c r="AH51" s="118">
        <v>11</v>
      </c>
      <c r="AI51" s="131">
        <v>-0.4</v>
      </c>
      <c r="AJ51" s="117">
        <v>58</v>
      </c>
      <c r="AK51" s="117">
        <v>101</v>
      </c>
      <c r="AL51" s="119">
        <v>31</v>
      </c>
      <c r="AM51" s="120">
        <v>1.08</v>
      </c>
      <c r="AN51" s="120">
        <v>1.01</v>
      </c>
      <c r="AO51" s="250">
        <v>5.0999999999999997E-2</v>
      </c>
      <c r="AP51" s="121"/>
      <c r="AQ51" s="68" t="s">
        <v>224</v>
      </c>
      <c r="AR51" s="8"/>
      <c r="AS51" s="56" t="s">
        <v>582</v>
      </c>
      <c r="AT51" s="56" t="s">
        <v>582</v>
      </c>
      <c r="AU51" s="56" t="s">
        <v>224</v>
      </c>
    </row>
    <row r="52" spans="1:66" s="85" customFormat="1" ht="14.1" customHeight="1" thickBot="1" x14ac:dyDescent="0.3">
      <c r="A52" s="264" t="s">
        <v>364</v>
      </c>
      <c r="B52" s="24">
        <v>53</v>
      </c>
      <c r="C52" s="56">
        <v>452</v>
      </c>
      <c r="D52" s="63"/>
      <c r="E52" s="262">
        <v>19428463</v>
      </c>
      <c r="F52" s="24" t="s">
        <v>255</v>
      </c>
      <c r="G52" s="24" t="s">
        <v>257</v>
      </c>
      <c r="H52" s="24" t="s">
        <v>275</v>
      </c>
      <c r="I52" s="24">
        <v>917</v>
      </c>
      <c r="J52" s="320" t="s">
        <v>303</v>
      </c>
      <c r="K52" s="61">
        <v>17781106</v>
      </c>
      <c r="L52" s="229">
        <v>43492</v>
      </c>
      <c r="M52" s="24">
        <v>85</v>
      </c>
      <c r="N52" s="264" t="s">
        <v>224</v>
      </c>
      <c r="O52" s="24" t="s">
        <v>224</v>
      </c>
      <c r="P52" s="229">
        <v>43708</v>
      </c>
      <c r="Q52" s="24">
        <v>750</v>
      </c>
      <c r="R52" s="24">
        <v>704</v>
      </c>
      <c r="S52" s="24">
        <v>748</v>
      </c>
      <c r="T52" s="25">
        <v>826</v>
      </c>
      <c r="U52" s="48">
        <v>3.0367647058823528</v>
      </c>
      <c r="V52" s="46">
        <v>992</v>
      </c>
      <c r="W52" s="48">
        <v>3.32</v>
      </c>
      <c r="X52" s="48">
        <v>3.0903426791277258</v>
      </c>
      <c r="Y52" s="24">
        <v>1262</v>
      </c>
      <c r="Z52" s="158">
        <v>3.6333333333333333</v>
      </c>
      <c r="AA52" s="161">
        <v>97.59757866195848</v>
      </c>
      <c r="AB52" s="65">
        <v>3.2276214833759589</v>
      </c>
      <c r="AC52" s="66">
        <v>37.5</v>
      </c>
      <c r="AD52" s="159">
        <v>36.901600000000002</v>
      </c>
      <c r="AE52" s="160">
        <v>1216.1142857142856</v>
      </c>
      <c r="AF52" s="158">
        <v>93.172601890519672</v>
      </c>
      <c r="AG52" s="161">
        <v>95.385090276239083</v>
      </c>
      <c r="AH52" s="118">
        <v>7</v>
      </c>
      <c r="AI52" s="131">
        <v>0.5</v>
      </c>
      <c r="AJ52" s="117">
        <v>65</v>
      </c>
      <c r="AK52" s="117">
        <v>120</v>
      </c>
      <c r="AL52" s="119">
        <v>30</v>
      </c>
      <c r="AM52" s="120">
        <v>0.63</v>
      </c>
      <c r="AN52" s="120">
        <v>0.69</v>
      </c>
      <c r="AO52" s="250">
        <v>-2.5000000000000001E-2</v>
      </c>
      <c r="AP52" s="121"/>
      <c r="AQ52" s="68" t="s">
        <v>224</v>
      </c>
      <c r="AR52" s="8"/>
      <c r="AS52" s="56" t="s">
        <v>224</v>
      </c>
      <c r="AT52" s="171"/>
      <c r="AU52" s="171"/>
    </row>
    <row r="53" spans="1:66" s="85" customFormat="1" ht="14.1" customHeight="1" thickBot="1" x14ac:dyDescent="0.3">
      <c r="A53" s="264" t="s">
        <v>373</v>
      </c>
      <c r="B53" s="24">
        <v>54</v>
      </c>
      <c r="C53" s="56">
        <v>427</v>
      </c>
      <c r="D53" s="63"/>
      <c r="E53" s="262">
        <v>19572237</v>
      </c>
      <c r="F53" s="24" t="s">
        <v>255</v>
      </c>
      <c r="G53" s="24" t="s">
        <v>257</v>
      </c>
      <c r="H53" s="24" t="s">
        <v>376</v>
      </c>
      <c r="I53" s="24" t="s">
        <v>377</v>
      </c>
      <c r="J53" s="320" t="s">
        <v>378</v>
      </c>
      <c r="K53" s="61">
        <v>17704225</v>
      </c>
      <c r="L53" s="229">
        <v>43505</v>
      </c>
      <c r="M53" s="24">
        <v>80</v>
      </c>
      <c r="N53" s="264" t="s">
        <v>224</v>
      </c>
      <c r="O53" s="24" t="s">
        <v>224</v>
      </c>
      <c r="P53" s="229">
        <v>43710</v>
      </c>
      <c r="Q53" s="24">
        <v>710</v>
      </c>
      <c r="R53" s="24">
        <v>776</v>
      </c>
      <c r="S53" s="24">
        <v>711</v>
      </c>
      <c r="T53" s="25">
        <v>908</v>
      </c>
      <c r="U53" s="48">
        <v>3.5057915057915059</v>
      </c>
      <c r="V53" s="46">
        <v>1090</v>
      </c>
      <c r="W53" s="48">
        <v>3.64</v>
      </c>
      <c r="X53" s="48">
        <v>3.5389610389610389</v>
      </c>
      <c r="Y53" s="24">
        <v>1320</v>
      </c>
      <c r="Z53" s="158">
        <v>3.4333333333333331</v>
      </c>
      <c r="AA53" s="161">
        <v>92.225234882401125</v>
      </c>
      <c r="AB53" s="65">
        <v>3.4920634920634921</v>
      </c>
      <c r="AC53" s="66">
        <v>38</v>
      </c>
      <c r="AD53" s="159">
        <v>37.887799999999999</v>
      </c>
      <c r="AE53" s="160">
        <v>1275.1618497109826</v>
      </c>
      <c r="AF53" s="158">
        <v>97.696531292136584</v>
      </c>
      <c r="AG53" s="161">
        <v>94.960883087268854</v>
      </c>
      <c r="AH53" s="118">
        <v>5</v>
      </c>
      <c r="AI53" s="131">
        <v>1.4</v>
      </c>
      <c r="AJ53" s="117">
        <v>50</v>
      </c>
      <c r="AK53" s="117">
        <v>90</v>
      </c>
      <c r="AL53" s="119">
        <v>26</v>
      </c>
      <c r="AM53" s="120">
        <v>0.12</v>
      </c>
      <c r="AN53" s="120">
        <v>0.05</v>
      </c>
      <c r="AO53" s="250">
        <v>0.05</v>
      </c>
      <c r="AP53" s="121"/>
      <c r="AQ53" s="68" t="s">
        <v>224</v>
      </c>
      <c r="AR53" s="8"/>
      <c r="AS53" s="56" t="s">
        <v>582</v>
      </c>
      <c r="AT53" s="171" t="s">
        <v>224</v>
      </c>
      <c r="AU53" s="171"/>
    </row>
    <row r="54" spans="1:66" s="85" customFormat="1" ht="14.1" hidden="1" customHeight="1" x14ac:dyDescent="0.25">
      <c r="A54" s="264" t="s">
        <v>43</v>
      </c>
      <c r="B54" s="484">
        <v>53</v>
      </c>
      <c r="C54" s="485">
        <v>464</v>
      </c>
      <c r="D54" s="63"/>
      <c r="E54" s="262">
        <v>19456462</v>
      </c>
      <c r="F54" s="24" t="s">
        <v>255</v>
      </c>
      <c r="G54" s="24" t="s">
        <v>257</v>
      </c>
      <c r="H54" s="24" t="s">
        <v>337</v>
      </c>
      <c r="I54" s="24" t="s">
        <v>337</v>
      </c>
      <c r="J54" s="320" t="s">
        <v>303</v>
      </c>
      <c r="K54" s="61">
        <v>17230795</v>
      </c>
      <c r="L54" s="229">
        <v>43493</v>
      </c>
      <c r="M54" s="24">
        <v>80</v>
      </c>
      <c r="N54" s="264" t="s">
        <v>224</v>
      </c>
      <c r="O54" s="24" t="s">
        <v>224</v>
      </c>
      <c r="P54" s="229">
        <v>43698</v>
      </c>
      <c r="Q54" s="24">
        <v>820</v>
      </c>
      <c r="R54" s="24">
        <v>872</v>
      </c>
      <c r="S54" s="24">
        <v>815</v>
      </c>
      <c r="T54" s="25">
        <v>914</v>
      </c>
      <c r="U54" s="48">
        <v>3.3726937269372694</v>
      </c>
      <c r="V54" s="46">
        <v>1080</v>
      </c>
      <c r="W54" s="48">
        <v>3.32</v>
      </c>
      <c r="X54" s="48">
        <v>3.375</v>
      </c>
      <c r="Y54" s="24">
        <v>1202</v>
      </c>
      <c r="Z54" s="158">
        <v>2.4</v>
      </c>
      <c r="AA54" s="161">
        <v>64.468125354688169</v>
      </c>
      <c r="AB54" s="65">
        <v>3.0820512820512822</v>
      </c>
      <c r="AC54" s="66">
        <v>34</v>
      </c>
      <c r="AD54" s="159">
        <v>33.439</v>
      </c>
      <c r="AE54" s="160">
        <v>1145.3783783783783</v>
      </c>
      <c r="AF54" s="158">
        <v>87.753170007354058</v>
      </c>
      <c r="AG54" s="161">
        <v>76.110647681021106</v>
      </c>
      <c r="AH54" s="118">
        <v>1</v>
      </c>
      <c r="AI54" s="131">
        <v>1.7</v>
      </c>
      <c r="AJ54" s="117">
        <v>64</v>
      </c>
      <c r="AK54" s="117">
        <v>116</v>
      </c>
      <c r="AL54" s="119">
        <v>30</v>
      </c>
      <c r="AM54" s="120">
        <v>0.63</v>
      </c>
      <c r="AN54" s="120">
        <v>0.6</v>
      </c>
      <c r="AO54" s="250">
        <v>1.2999999999999999E-2</v>
      </c>
      <c r="AP54" s="121"/>
      <c r="AQ54" s="68" t="s">
        <v>224</v>
      </c>
      <c r="AR54" s="8"/>
      <c r="AS54" s="56" t="s">
        <v>582</v>
      </c>
      <c r="AT54" s="56" t="s">
        <v>224</v>
      </c>
      <c r="AU54" s="171"/>
    </row>
    <row r="55" spans="1:66" s="85" customFormat="1" ht="14.1" customHeight="1" thickBot="1" x14ac:dyDescent="0.3">
      <c r="A55" s="264" t="s">
        <v>317</v>
      </c>
      <c r="B55" s="24">
        <v>53</v>
      </c>
      <c r="C55" s="56">
        <v>451</v>
      </c>
      <c r="D55" s="63"/>
      <c r="E55" s="262">
        <v>19532768</v>
      </c>
      <c r="F55" s="24" t="s">
        <v>255</v>
      </c>
      <c r="G55" s="24" t="s">
        <v>257</v>
      </c>
      <c r="H55" s="24">
        <v>87</v>
      </c>
      <c r="I55" s="24">
        <v>87</v>
      </c>
      <c r="J55" s="320" t="s">
        <v>318</v>
      </c>
      <c r="K55" s="61">
        <v>16208958</v>
      </c>
      <c r="L55" s="229">
        <v>43505</v>
      </c>
      <c r="M55" s="24">
        <v>90</v>
      </c>
      <c r="N55" s="264" t="s">
        <v>224</v>
      </c>
      <c r="O55" s="24" t="s">
        <v>224</v>
      </c>
      <c r="P55" s="229">
        <v>43718</v>
      </c>
      <c r="Q55" s="24">
        <v>800</v>
      </c>
      <c r="R55" s="24">
        <v>830</v>
      </c>
      <c r="S55" s="24">
        <v>812</v>
      </c>
      <c r="T55" s="25">
        <v>894</v>
      </c>
      <c r="U55" s="48">
        <v>3.4517374517374519</v>
      </c>
      <c r="V55" s="46">
        <v>1082</v>
      </c>
      <c r="W55" s="48">
        <v>3.76</v>
      </c>
      <c r="X55" s="48">
        <v>3.5129870129870131</v>
      </c>
      <c r="Y55" s="24">
        <v>1298</v>
      </c>
      <c r="Z55" s="158">
        <v>3.3666666666666667</v>
      </c>
      <c r="AA55" s="161">
        <v>90.434453622548673</v>
      </c>
      <c r="AB55" s="65">
        <v>3.4338624338624339</v>
      </c>
      <c r="AC55" s="66">
        <v>38</v>
      </c>
      <c r="AD55" s="159">
        <v>37.887799999999999</v>
      </c>
      <c r="AE55" s="160">
        <v>1294.909090909091</v>
      </c>
      <c r="AF55" s="158">
        <v>99.20946627217981</v>
      </c>
      <c r="AG55" s="161">
        <v>94.821959947364235</v>
      </c>
      <c r="AH55" s="118">
        <v>-1</v>
      </c>
      <c r="AI55" s="131">
        <v>2.9</v>
      </c>
      <c r="AJ55" s="117">
        <v>51</v>
      </c>
      <c r="AK55" s="117">
        <v>83</v>
      </c>
      <c r="AL55" s="119">
        <v>28</v>
      </c>
      <c r="AM55" s="120">
        <v>0.57999999999999996</v>
      </c>
      <c r="AN55" s="120">
        <v>0.22</v>
      </c>
      <c r="AO55" s="250">
        <v>4.9000000000000002E-2</v>
      </c>
      <c r="AP55" s="121"/>
      <c r="AQ55" s="68" t="s">
        <v>224</v>
      </c>
      <c r="AR55" s="8"/>
      <c r="AS55" s="56" t="s">
        <v>224</v>
      </c>
      <c r="AT55" s="56"/>
      <c r="AU55" s="56"/>
    </row>
    <row r="56" spans="1:66" s="85" customFormat="1" ht="14.1" customHeight="1" thickBot="1" x14ac:dyDescent="0.3">
      <c r="A56" s="264" t="s">
        <v>31</v>
      </c>
      <c r="B56" s="24">
        <v>53</v>
      </c>
      <c r="C56" s="56">
        <v>446</v>
      </c>
      <c r="D56" s="63"/>
      <c r="E56" s="262">
        <v>19525129</v>
      </c>
      <c r="F56" s="24" t="s">
        <v>255</v>
      </c>
      <c r="G56" s="24" t="s">
        <v>257</v>
      </c>
      <c r="H56" s="24">
        <v>139</v>
      </c>
      <c r="I56" s="24">
        <v>139</v>
      </c>
      <c r="J56" s="84" t="s">
        <v>264</v>
      </c>
      <c r="K56" s="61">
        <v>17465830</v>
      </c>
      <c r="L56" s="229">
        <v>43481</v>
      </c>
      <c r="M56" s="24">
        <v>70</v>
      </c>
      <c r="N56" s="264" t="s">
        <v>224</v>
      </c>
      <c r="O56" s="24" t="s">
        <v>224</v>
      </c>
      <c r="P56" s="229">
        <v>43696</v>
      </c>
      <c r="Q56" s="24">
        <v>760</v>
      </c>
      <c r="R56" s="24">
        <v>842</v>
      </c>
      <c r="S56" s="24">
        <v>761</v>
      </c>
      <c r="T56" s="25">
        <v>902</v>
      </c>
      <c r="U56" s="48">
        <v>3.1872791519434629</v>
      </c>
      <c r="V56" s="24">
        <v>1082</v>
      </c>
      <c r="W56" s="48">
        <v>3.6</v>
      </c>
      <c r="X56" s="48">
        <v>3.2590361445783134</v>
      </c>
      <c r="Y56" s="24">
        <v>1318</v>
      </c>
      <c r="Z56" s="158">
        <v>3.4666666666666668</v>
      </c>
      <c r="AA56" s="161">
        <v>93.120625512327351</v>
      </c>
      <c r="AB56" s="65">
        <v>3.2786069651741294</v>
      </c>
      <c r="AC56" s="66">
        <v>38</v>
      </c>
      <c r="AD56" s="159">
        <v>36.990200000000002</v>
      </c>
      <c r="AE56" s="160">
        <v>1238.433155080214</v>
      </c>
      <c r="AF56" s="158">
        <v>94.882562175096666</v>
      </c>
      <c r="AG56" s="161">
        <v>94.001593843712016</v>
      </c>
      <c r="AH56" s="118">
        <v>11</v>
      </c>
      <c r="AI56" s="131">
        <v>-0.5</v>
      </c>
      <c r="AJ56" s="117">
        <v>51</v>
      </c>
      <c r="AK56" s="117">
        <v>82</v>
      </c>
      <c r="AL56" s="119">
        <v>24</v>
      </c>
      <c r="AM56" s="120">
        <v>0.73</v>
      </c>
      <c r="AN56" s="120">
        <v>0.6</v>
      </c>
      <c r="AO56" s="250">
        <v>1.2999999999999999E-2</v>
      </c>
      <c r="AP56" s="121"/>
      <c r="AQ56" s="68" t="s">
        <v>224</v>
      </c>
      <c r="AR56" s="8"/>
      <c r="AS56" s="56" t="s">
        <v>582</v>
      </c>
      <c r="AT56" s="171" t="s">
        <v>582</v>
      </c>
      <c r="AU56" s="171" t="s">
        <v>224</v>
      </c>
    </row>
    <row r="57" spans="1:66" s="85" customFormat="1" ht="14.1" customHeight="1" thickBot="1" x14ac:dyDescent="0.3">
      <c r="A57" s="264" t="s">
        <v>285</v>
      </c>
      <c r="B57" s="24">
        <v>54</v>
      </c>
      <c r="C57" s="56">
        <v>406</v>
      </c>
      <c r="D57" s="63"/>
      <c r="E57" s="24">
        <v>19497022</v>
      </c>
      <c r="F57" s="24" t="s">
        <v>255</v>
      </c>
      <c r="G57" s="24" t="s">
        <v>257</v>
      </c>
      <c r="H57" s="24" t="s">
        <v>288</v>
      </c>
      <c r="I57" s="24" t="s">
        <v>288</v>
      </c>
      <c r="J57" s="320" t="s">
        <v>289</v>
      </c>
      <c r="K57" s="61">
        <v>18158519</v>
      </c>
      <c r="L57" s="229">
        <v>43471</v>
      </c>
      <c r="M57" s="24">
        <v>94</v>
      </c>
      <c r="N57" s="264" t="s">
        <v>224</v>
      </c>
      <c r="O57" s="24" t="s">
        <v>224</v>
      </c>
      <c r="P57" s="229">
        <v>43673</v>
      </c>
      <c r="Q57" s="24">
        <v>660</v>
      </c>
      <c r="R57" s="24">
        <v>908</v>
      </c>
      <c r="S57" s="24">
        <v>683</v>
      </c>
      <c r="T57" s="25">
        <v>1002</v>
      </c>
      <c r="U57" s="48">
        <v>3.4197952218430032</v>
      </c>
      <c r="V57" s="46">
        <v>1090</v>
      </c>
      <c r="W57" s="48">
        <v>1.76</v>
      </c>
      <c r="X57" s="48">
        <v>3.1871345029239766</v>
      </c>
      <c r="Y57" s="24">
        <v>1412</v>
      </c>
      <c r="Z57" s="158">
        <v>3.4166666666666665</v>
      </c>
      <c r="AA57" s="161">
        <v>91.777539567437998</v>
      </c>
      <c r="AB57" s="65">
        <v>3.4271844660194173</v>
      </c>
      <c r="AC57" s="66">
        <v>37</v>
      </c>
      <c r="AD57" s="159">
        <v>35.616199999999999</v>
      </c>
      <c r="AE57" s="160">
        <v>1255.952380952381</v>
      </c>
      <c r="AF57" s="158">
        <v>96.224797750150998</v>
      </c>
      <c r="AG57" s="161">
        <v>94.001168658794498</v>
      </c>
      <c r="AH57" s="118">
        <v>6</v>
      </c>
      <c r="AI57" s="131">
        <v>2.4</v>
      </c>
      <c r="AJ57" s="117">
        <v>65</v>
      </c>
      <c r="AK57" s="117">
        <v>115</v>
      </c>
      <c r="AL57" s="119">
        <v>23</v>
      </c>
      <c r="AM57" s="120">
        <v>0.73</v>
      </c>
      <c r="AN57" s="120">
        <v>0.44</v>
      </c>
      <c r="AO57" s="250">
        <v>4.1000000000000002E-2</v>
      </c>
      <c r="AP57" s="121"/>
      <c r="AQ57" s="68" t="s">
        <v>224</v>
      </c>
      <c r="AR57" s="8"/>
      <c r="AS57" s="56" t="s">
        <v>224</v>
      </c>
      <c r="AT57" s="171"/>
      <c r="AU57" s="171"/>
    </row>
    <row r="58" spans="1:66" s="85" customFormat="1" ht="14.1" customHeight="1" thickBot="1" x14ac:dyDescent="0.3">
      <c r="A58" s="264" t="s">
        <v>373</v>
      </c>
      <c r="B58" s="24">
        <v>54</v>
      </c>
      <c r="C58" s="56">
        <v>428</v>
      </c>
      <c r="D58" s="63"/>
      <c r="E58" s="24">
        <v>19573261</v>
      </c>
      <c r="F58" s="24" t="s">
        <v>320</v>
      </c>
      <c r="G58" s="24" t="s">
        <v>257</v>
      </c>
      <c r="H58" s="24" t="s">
        <v>374</v>
      </c>
      <c r="I58" s="24" t="s">
        <v>523</v>
      </c>
      <c r="J58" s="320" t="s">
        <v>375</v>
      </c>
      <c r="K58" s="61">
        <v>15258735</v>
      </c>
      <c r="L58" s="229">
        <v>43490</v>
      </c>
      <c r="M58" s="24">
        <v>80</v>
      </c>
      <c r="N58" s="264" t="s">
        <v>224</v>
      </c>
      <c r="O58" s="24" t="s">
        <v>224</v>
      </c>
      <c r="P58" s="229">
        <v>43710</v>
      </c>
      <c r="Q58" s="24">
        <v>700</v>
      </c>
      <c r="R58" s="24">
        <v>798</v>
      </c>
      <c r="S58" s="139">
        <v>628</v>
      </c>
      <c r="T58" s="329">
        <v>872</v>
      </c>
      <c r="U58" s="145">
        <v>3.1824817518248176</v>
      </c>
      <c r="V58" s="146">
        <v>1074</v>
      </c>
      <c r="W58" s="48">
        <v>4.04</v>
      </c>
      <c r="X58" s="145">
        <v>3.3250773993808052</v>
      </c>
      <c r="Y58" s="139">
        <v>1304</v>
      </c>
      <c r="Z58" s="158">
        <v>3.6</v>
      </c>
      <c r="AA58" s="161">
        <v>96.70218803203224</v>
      </c>
      <c r="AB58" s="147">
        <v>3.3180661577608141</v>
      </c>
      <c r="AC58" s="148">
        <v>37</v>
      </c>
      <c r="AD58" s="159">
        <v>36.326799999999999</v>
      </c>
      <c r="AE58" s="160">
        <v>1186.6127167630057</v>
      </c>
      <c r="AF58" s="158">
        <v>90.912339042419944</v>
      </c>
      <c r="AG58" s="161">
        <v>93.807263537226092</v>
      </c>
      <c r="AH58" s="198">
        <v>7</v>
      </c>
      <c r="AI58" s="199">
        <v>1.5</v>
      </c>
      <c r="AJ58" s="200">
        <v>59</v>
      </c>
      <c r="AK58" s="200">
        <v>103</v>
      </c>
      <c r="AL58" s="201">
        <v>23</v>
      </c>
      <c r="AM58" s="202">
        <v>0.19</v>
      </c>
      <c r="AN58" s="202">
        <v>0.28000000000000003</v>
      </c>
      <c r="AO58" s="252">
        <v>6.0000000000000001E-3</v>
      </c>
      <c r="AP58" s="157"/>
      <c r="AQ58" s="149" t="s">
        <v>224</v>
      </c>
      <c r="AR58" s="8"/>
      <c r="AS58" s="56" t="s">
        <v>582</v>
      </c>
      <c r="AT58" s="56" t="s">
        <v>224</v>
      </c>
      <c r="AU58" s="56"/>
      <c r="BN58" s="330"/>
    </row>
    <row r="59" spans="1:66" s="85" customFormat="1" ht="14.1" customHeight="1" thickBot="1" x14ac:dyDescent="0.3">
      <c r="A59" s="264" t="s">
        <v>43</v>
      </c>
      <c r="B59" s="24">
        <v>53</v>
      </c>
      <c r="C59" s="56">
        <v>465</v>
      </c>
      <c r="D59" s="63"/>
      <c r="E59" s="262">
        <v>19456467</v>
      </c>
      <c r="F59" s="24" t="s">
        <v>255</v>
      </c>
      <c r="G59" s="24" t="s">
        <v>257</v>
      </c>
      <c r="H59" s="24" t="s">
        <v>335</v>
      </c>
      <c r="I59" s="24" t="s">
        <v>335</v>
      </c>
      <c r="J59" s="320" t="s">
        <v>334</v>
      </c>
      <c r="K59" s="61">
        <v>17418427</v>
      </c>
      <c r="L59" s="229">
        <v>43534</v>
      </c>
      <c r="M59" s="24">
        <v>78</v>
      </c>
      <c r="N59" s="264" t="s">
        <v>224</v>
      </c>
      <c r="O59" s="24" t="s">
        <v>224</v>
      </c>
      <c r="P59" s="229">
        <v>43698</v>
      </c>
      <c r="Q59" s="24">
        <v>650</v>
      </c>
      <c r="R59" s="24">
        <v>652</v>
      </c>
      <c r="S59" s="24">
        <v>769</v>
      </c>
      <c r="T59" s="25">
        <v>708</v>
      </c>
      <c r="U59" s="48">
        <v>3.0782608695652174</v>
      </c>
      <c r="V59" s="46">
        <v>906</v>
      </c>
      <c r="W59" s="48">
        <v>3.96</v>
      </c>
      <c r="X59" s="48">
        <v>3.247311827956989</v>
      </c>
      <c r="Y59" s="24">
        <v>1136</v>
      </c>
      <c r="Z59" s="158">
        <v>3.5666666666666669</v>
      </c>
      <c r="AA59" s="161">
        <v>95.806797402106028</v>
      </c>
      <c r="AB59" s="65">
        <v>3.2550143266475646</v>
      </c>
      <c r="AC59" s="66">
        <v>35</v>
      </c>
      <c r="AD59" s="159">
        <v>35.9724</v>
      </c>
      <c r="AE59" s="160">
        <v>1189.3243243243242</v>
      </c>
      <c r="AF59" s="158">
        <v>91.120088868864642</v>
      </c>
      <c r="AG59" s="161">
        <v>93.463443135485335</v>
      </c>
      <c r="AH59" s="118">
        <v>8</v>
      </c>
      <c r="AI59" s="131">
        <v>-0.1</v>
      </c>
      <c r="AJ59" s="117">
        <v>44</v>
      </c>
      <c r="AK59" s="117">
        <v>74</v>
      </c>
      <c r="AL59" s="119">
        <v>33</v>
      </c>
      <c r="AM59" s="120">
        <v>0.78</v>
      </c>
      <c r="AN59" s="120">
        <v>0.87</v>
      </c>
      <c r="AO59" s="250">
        <v>4.3999999999999997E-2</v>
      </c>
      <c r="AP59" s="121"/>
      <c r="AQ59" s="68" t="s">
        <v>224</v>
      </c>
      <c r="AR59" s="8"/>
      <c r="AS59" s="56" t="s">
        <v>582</v>
      </c>
      <c r="AT59" s="56" t="s">
        <v>224</v>
      </c>
      <c r="AU59" s="171"/>
    </row>
    <row r="60" spans="1:66" s="85" customFormat="1" ht="14.1" customHeight="1" thickBot="1" x14ac:dyDescent="0.3">
      <c r="A60" s="264" t="s">
        <v>280</v>
      </c>
      <c r="B60" s="24">
        <v>53</v>
      </c>
      <c r="C60" s="56">
        <v>454</v>
      </c>
      <c r="D60" s="63"/>
      <c r="E60" s="262">
        <v>19502674</v>
      </c>
      <c r="F60" s="24" t="s">
        <v>255</v>
      </c>
      <c r="G60" s="24" t="s">
        <v>257</v>
      </c>
      <c r="H60" s="24">
        <v>238</v>
      </c>
      <c r="I60" s="24">
        <v>238</v>
      </c>
      <c r="J60" s="320" t="s">
        <v>226</v>
      </c>
      <c r="K60" s="61">
        <v>17885991</v>
      </c>
      <c r="L60" s="229">
        <v>43468</v>
      </c>
      <c r="M60" s="24">
        <v>82</v>
      </c>
      <c r="N60" s="264" t="s">
        <v>224</v>
      </c>
      <c r="O60" s="24" t="s">
        <v>224</v>
      </c>
      <c r="P60" s="229">
        <v>43675</v>
      </c>
      <c r="Q60" s="24">
        <v>833</v>
      </c>
      <c r="R60" s="24">
        <v>984</v>
      </c>
      <c r="S60" s="24">
        <v>828</v>
      </c>
      <c r="T60" s="25">
        <v>1036</v>
      </c>
      <c r="U60" s="48">
        <v>3.5</v>
      </c>
      <c r="V60" s="24">
        <v>1086</v>
      </c>
      <c r="W60" s="48">
        <v>1</v>
      </c>
      <c r="X60" s="48">
        <v>3.1478260869565218</v>
      </c>
      <c r="Y60" s="24">
        <v>1386</v>
      </c>
      <c r="Z60" s="158">
        <v>2.9166666666666665</v>
      </c>
      <c r="AA60" s="161">
        <v>78.34668011854464</v>
      </c>
      <c r="AB60" s="65">
        <v>3.3397590361445784</v>
      </c>
      <c r="AC60" s="66">
        <v>34</v>
      </c>
      <c r="AD60" s="159">
        <v>32.503999999999998</v>
      </c>
      <c r="AE60" s="160">
        <v>1253.3846153846155</v>
      </c>
      <c r="AF60" s="158">
        <v>96.028068378739107</v>
      </c>
      <c r="AG60" s="161">
        <v>87.187374248641873</v>
      </c>
      <c r="AH60" s="118">
        <v>11</v>
      </c>
      <c r="AI60" s="131">
        <v>-2.1</v>
      </c>
      <c r="AJ60" s="117">
        <v>55</v>
      </c>
      <c r="AK60" s="117">
        <v>97</v>
      </c>
      <c r="AL60" s="119">
        <v>22</v>
      </c>
      <c r="AM60" s="120">
        <v>0.51</v>
      </c>
      <c r="AN60" s="120">
        <v>0.53</v>
      </c>
      <c r="AO60" s="250">
        <v>4.2000000000000003E-2</v>
      </c>
      <c r="AP60" s="121"/>
      <c r="AQ60" s="68" t="s">
        <v>224</v>
      </c>
      <c r="AR60" s="8"/>
      <c r="AS60" s="56" t="s">
        <v>224</v>
      </c>
      <c r="AT60" s="171"/>
      <c r="AU60" s="171"/>
    </row>
    <row r="61" spans="1:66" s="85" customFormat="1" ht="14.1" hidden="1" customHeight="1" x14ac:dyDescent="0.25">
      <c r="A61" s="264" t="s">
        <v>345</v>
      </c>
      <c r="B61" s="484">
        <v>53</v>
      </c>
      <c r="C61" s="485">
        <v>472</v>
      </c>
      <c r="D61" s="63"/>
      <c r="E61" s="262">
        <v>19439037</v>
      </c>
      <c r="F61" s="24" t="s">
        <v>255</v>
      </c>
      <c r="G61" s="24" t="s">
        <v>257</v>
      </c>
      <c r="H61" s="24">
        <v>915</v>
      </c>
      <c r="I61" s="72" t="s">
        <v>351</v>
      </c>
      <c r="J61" s="320" t="s">
        <v>352</v>
      </c>
      <c r="K61" s="61">
        <v>16916909</v>
      </c>
      <c r="L61" s="229">
        <v>43510</v>
      </c>
      <c r="M61" s="24">
        <v>85</v>
      </c>
      <c r="N61" s="264" t="s">
        <v>224</v>
      </c>
      <c r="O61" s="24" t="s">
        <v>224</v>
      </c>
      <c r="P61" s="229">
        <v>43697</v>
      </c>
      <c r="Q61" s="24">
        <v>700</v>
      </c>
      <c r="R61" s="24">
        <v>756</v>
      </c>
      <c r="S61" s="24">
        <v>750</v>
      </c>
      <c r="T61" s="25">
        <v>856</v>
      </c>
      <c r="U61" s="48">
        <v>3.3700787401574801</v>
      </c>
      <c r="V61" s="46">
        <v>974</v>
      </c>
      <c r="W61" s="48">
        <v>2.36</v>
      </c>
      <c r="X61" s="48">
        <v>3.2145214521452146</v>
      </c>
      <c r="Y61" s="24">
        <v>1148</v>
      </c>
      <c r="Z61" s="158">
        <v>2.4333333333333331</v>
      </c>
      <c r="AA61" s="161">
        <v>65.363515984614381</v>
      </c>
      <c r="AB61" s="65">
        <v>3.0777479892761392</v>
      </c>
      <c r="AC61" s="66">
        <v>35</v>
      </c>
      <c r="AD61" s="159">
        <v>35.074800000000003</v>
      </c>
      <c r="AE61" s="160">
        <v>1135.3763440860216</v>
      </c>
      <c r="AF61" s="158">
        <v>86.986864101598059</v>
      </c>
      <c r="AG61" s="161">
        <v>76.175190043106227</v>
      </c>
      <c r="AH61" s="118">
        <v>8</v>
      </c>
      <c r="AI61" s="131">
        <v>1</v>
      </c>
      <c r="AJ61" s="117">
        <v>68</v>
      </c>
      <c r="AK61" s="117">
        <v>120</v>
      </c>
      <c r="AL61" s="119">
        <v>29</v>
      </c>
      <c r="AM61" s="128">
        <v>0.56999999999999995</v>
      </c>
      <c r="AN61" s="128">
        <v>0.56000000000000005</v>
      </c>
      <c r="AO61" s="250">
        <v>8.0000000000000002E-3</v>
      </c>
      <c r="AP61" s="121"/>
      <c r="AQ61" s="68" t="s">
        <v>224</v>
      </c>
      <c r="AR61" s="8"/>
      <c r="AS61" s="56" t="s">
        <v>224</v>
      </c>
      <c r="AT61" s="171"/>
      <c r="AU61" s="171"/>
    </row>
    <row r="62" spans="1:66" s="85" customFormat="1" ht="14.1" customHeight="1" thickBot="1" x14ac:dyDescent="0.3">
      <c r="A62" s="261" t="s">
        <v>254</v>
      </c>
      <c r="B62" s="24">
        <v>53</v>
      </c>
      <c r="C62" s="56">
        <v>444</v>
      </c>
      <c r="D62" s="63"/>
      <c r="E62" s="262">
        <v>19423879</v>
      </c>
      <c r="F62" s="24" t="s">
        <v>255</v>
      </c>
      <c r="G62" s="24" t="s">
        <v>238</v>
      </c>
      <c r="H62" s="24" t="s">
        <v>518</v>
      </c>
      <c r="I62" s="24" t="s">
        <v>256</v>
      </c>
      <c r="J62" s="320" t="s">
        <v>303</v>
      </c>
      <c r="K62" s="61">
        <v>18484173</v>
      </c>
      <c r="L62" s="229">
        <v>43524</v>
      </c>
      <c r="M62" s="24">
        <v>92</v>
      </c>
      <c r="N62" s="264" t="s">
        <v>224</v>
      </c>
      <c r="O62" s="24" t="s">
        <v>224</v>
      </c>
      <c r="P62" s="229">
        <v>43687</v>
      </c>
      <c r="Q62" s="24">
        <v>608</v>
      </c>
      <c r="R62" s="24">
        <v>686</v>
      </c>
      <c r="S62" s="24">
        <v>697</v>
      </c>
      <c r="T62" s="25">
        <v>740</v>
      </c>
      <c r="U62" s="48">
        <v>3.0833333333333335</v>
      </c>
      <c r="V62" s="46">
        <v>908</v>
      </c>
      <c r="W62" s="48">
        <v>3.36</v>
      </c>
      <c r="X62" s="48">
        <v>3.1418685121107268</v>
      </c>
      <c r="Y62" s="24">
        <v>1122</v>
      </c>
      <c r="Z62" s="158">
        <v>3.1833333333333331</v>
      </c>
      <c r="AA62" s="161">
        <v>85.509805157954432</v>
      </c>
      <c r="AB62" s="65">
        <v>3.1253481894150417</v>
      </c>
      <c r="AC62" s="66">
        <v>29</v>
      </c>
      <c r="AD62" s="159">
        <v>32</v>
      </c>
      <c r="AE62" s="160">
        <v>1116.591836734694</v>
      </c>
      <c r="AF62" s="158">
        <v>85.547688979889159</v>
      </c>
      <c r="AG62" s="161">
        <v>85.528747068921803</v>
      </c>
      <c r="AH62" s="118">
        <v>4</v>
      </c>
      <c r="AI62" s="131">
        <v>3.1</v>
      </c>
      <c r="AJ62" s="117">
        <v>67</v>
      </c>
      <c r="AK62" s="117">
        <v>130</v>
      </c>
      <c r="AL62" s="119">
        <v>29</v>
      </c>
      <c r="AM62" s="120">
        <v>0.26</v>
      </c>
      <c r="AN62" s="120">
        <v>0.96</v>
      </c>
      <c r="AO62" s="250">
        <v>-4.2999999999999997E-2</v>
      </c>
      <c r="AP62" s="121"/>
      <c r="AQ62" s="68" t="s">
        <v>224</v>
      </c>
      <c r="AR62" s="8"/>
      <c r="AS62" s="56" t="s">
        <v>224</v>
      </c>
      <c r="AT62" s="171"/>
      <c r="AU62" s="171"/>
    </row>
    <row r="63" spans="1:66" s="85" customFormat="1" ht="14.1" customHeight="1" thickBot="1" x14ac:dyDescent="0.3">
      <c r="A63" s="264" t="s">
        <v>13</v>
      </c>
      <c r="B63" s="24">
        <v>53</v>
      </c>
      <c r="C63" s="56">
        <v>456</v>
      </c>
      <c r="D63" s="63"/>
      <c r="E63" s="262">
        <v>19512923</v>
      </c>
      <c r="F63" s="24" t="s">
        <v>255</v>
      </c>
      <c r="G63" s="24" t="s">
        <v>257</v>
      </c>
      <c r="H63" s="24" t="s">
        <v>270</v>
      </c>
      <c r="I63" s="24" t="s">
        <v>270</v>
      </c>
      <c r="J63" s="320" t="s">
        <v>564</v>
      </c>
      <c r="K63" s="61">
        <v>17595493</v>
      </c>
      <c r="L63" s="229">
        <v>43489</v>
      </c>
      <c r="M63" s="24">
        <v>68</v>
      </c>
      <c r="N63" s="264" t="s">
        <v>224</v>
      </c>
      <c r="O63" s="24" t="s">
        <v>224</v>
      </c>
      <c r="P63" s="229">
        <v>43708</v>
      </c>
      <c r="Q63" s="24">
        <v>667</v>
      </c>
      <c r="R63" s="24">
        <v>730</v>
      </c>
      <c r="S63" s="24">
        <v>638</v>
      </c>
      <c r="T63" s="25">
        <v>806</v>
      </c>
      <c r="U63" s="48">
        <v>2.9309090909090911</v>
      </c>
      <c r="V63" s="24">
        <v>970</v>
      </c>
      <c r="W63" s="48">
        <v>3.28</v>
      </c>
      <c r="X63" s="48">
        <v>2.9938271604938271</v>
      </c>
      <c r="Y63" s="24">
        <v>1182</v>
      </c>
      <c r="Z63" s="158">
        <v>3.1333333333333333</v>
      </c>
      <c r="AA63" s="161">
        <v>84.166719213065093</v>
      </c>
      <c r="AB63" s="65">
        <v>3</v>
      </c>
      <c r="AC63" s="66">
        <v>33</v>
      </c>
      <c r="AD63" s="159">
        <v>32.289400000000001</v>
      </c>
      <c r="AE63" s="160">
        <v>1108.8571428571429</v>
      </c>
      <c r="AF63" s="158">
        <v>84.955095370995878</v>
      </c>
      <c r="AG63" s="161">
        <v>85</v>
      </c>
      <c r="AH63" s="118">
        <v>9</v>
      </c>
      <c r="AI63" s="131">
        <v>0.6</v>
      </c>
      <c r="AJ63" s="117">
        <v>45</v>
      </c>
      <c r="AK63" s="117">
        <v>83</v>
      </c>
      <c r="AL63" s="119">
        <v>23</v>
      </c>
      <c r="AM63" s="120">
        <v>0.15</v>
      </c>
      <c r="AN63" s="120">
        <v>0.4</v>
      </c>
      <c r="AO63" s="250">
        <v>-2.1000000000000001E-2</v>
      </c>
      <c r="AP63" s="121"/>
      <c r="AQ63" s="68" t="s">
        <v>224</v>
      </c>
      <c r="AR63" s="8"/>
      <c r="AS63" s="56" t="s">
        <v>582</v>
      </c>
      <c r="AT63" s="56" t="s">
        <v>582</v>
      </c>
      <c r="AU63" s="56" t="s">
        <v>224</v>
      </c>
    </row>
    <row r="64" spans="1:66" s="73" customFormat="1" ht="14.1" customHeight="1" thickBot="1" x14ac:dyDescent="0.3">
      <c r="A64" s="468"/>
      <c r="B64" s="468"/>
      <c r="C64" s="43"/>
      <c r="D64" s="469"/>
      <c r="E64" s="552" t="s">
        <v>638</v>
      </c>
      <c r="F64" s="468"/>
      <c r="G64" s="468"/>
      <c r="H64" s="468"/>
      <c r="I64" s="553" t="s">
        <v>625</v>
      </c>
      <c r="J64" s="470"/>
      <c r="K64" s="470"/>
      <c r="L64" s="471"/>
      <c r="M64" s="133">
        <v>81.795918367346943</v>
      </c>
      <c r="N64" s="468"/>
      <c r="O64" s="468"/>
      <c r="P64" s="471"/>
      <c r="Q64" s="133">
        <v>726.42857142857144</v>
      </c>
      <c r="R64" s="133">
        <v>806.24489795918362</v>
      </c>
      <c r="S64" s="133">
        <v>765.79591836734699</v>
      </c>
      <c r="T64" s="133">
        <v>891.42857142857144</v>
      </c>
      <c r="U64" s="167">
        <v>3.3539213671618371</v>
      </c>
      <c r="V64" s="133">
        <v>1066.9387755102041</v>
      </c>
      <c r="W64" s="167">
        <v>3.5102040816326538</v>
      </c>
      <c r="X64" s="167">
        <v>3.3920077700319444</v>
      </c>
      <c r="Y64" s="133">
        <v>1346.0816326530612</v>
      </c>
      <c r="Z64" s="472">
        <v>3.7887755102040828</v>
      </c>
      <c r="AA64" s="473">
        <v>101.77302272192051</v>
      </c>
      <c r="AB64" s="167">
        <v>3.4982486404786184</v>
      </c>
      <c r="AC64" s="168">
        <v>36.887755102040813</v>
      </c>
      <c r="AD64" s="474">
        <v>36.513755102040818</v>
      </c>
      <c r="AE64" s="475">
        <v>1305.2273533621537</v>
      </c>
      <c r="AF64" s="472">
        <v>99.999999999999957</v>
      </c>
      <c r="AG64" s="473">
        <v>100.88651136096027</v>
      </c>
      <c r="AH64" s="546">
        <v>5.6875</v>
      </c>
      <c r="AI64" s="131">
        <v>1.6520833333333327</v>
      </c>
      <c r="AJ64" s="117">
        <v>62.416666666666664</v>
      </c>
      <c r="AK64" s="117">
        <v>109.74229166666667</v>
      </c>
      <c r="AL64" s="130">
        <v>26.979166666666668</v>
      </c>
      <c r="AM64" s="120">
        <v>0.53500000000000003</v>
      </c>
      <c r="AN64" s="120">
        <v>0.57645833333333341</v>
      </c>
      <c r="AO64" s="250">
        <v>1.0916666666666663E-2</v>
      </c>
      <c r="AP64" s="121"/>
      <c r="AQ64" s="67"/>
      <c r="AR64" s="170"/>
      <c r="AS64" s="56"/>
      <c r="AT64" s="171"/>
      <c r="AU64" s="171"/>
    </row>
    <row r="65" spans="1:66" s="73" customFormat="1" ht="14.1" hidden="1" customHeight="1" thickBot="1" x14ac:dyDescent="0.3">
      <c r="B65" s="468"/>
      <c r="C65" s="43"/>
      <c r="D65" s="469"/>
      <c r="E65" s="468"/>
      <c r="F65" s="468"/>
      <c r="G65" s="468"/>
      <c r="H65" s="468"/>
      <c r="I65" s="334"/>
      <c r="J65" s="470"/>
      <c r="K65" s="470"/>
      <c r="L65" s="471"/>
      <c r="M65" s="133"/>
      <c r="N65" s="468"/>
      <c r="O65" s="468"/>
      <c r="P65" s="471"/>
      <c r="Q65" s="133"/>
      <c r="R65" s="133"/>
      <c r="S65" s="133"/>
      <c r="T65" s="133"/>
      <c r="U65" s="167"/>
      <c r="V65" s="133"/>
      <c r="W65" s="167"/>
      <c r="X65" s="167"/>
      <c r="Y65" s="133"/>
      <c r="Z65" s="472"/>
      <c r="AA65" s="473"/>
      <c r="AB65" s="167"/>
      <c r="AC65" s="168"/>
      <c r="AD65" s="474"/>
      <c r="AE65" s="475"/>
      <c r="AF65" s="472"/>
      <c r="AG65" s="473"/>
      <c r="AH65" s="476"/>
      <c r="AI65" s="477"/>
      <c r="AJ65" s="478"/>
      <c r="AK65" s="478"/>
      <c r="AL65" s="479"/>
      <c r="AM65" s="480"/>
      <c r="AN65" s="480"/>
      <c r="AO65" s="481"/>
      <c r="AP65" s="482"/>
      <c r="AQ65" s="40"/>
      <c r="AR65" s="170"/>
      <c r="AS65" s="56"/>
      <c r="AT65" s="171"/>
      <c r="AU65" s="171"/>
    </row>
    <row r="66" spans="1:66" s="11" customFormat="1" ht="14.1" hidden="1" customHeight="1" thickBot="1" x14ac:dyDescent="0.25">
      <c r="A66" s="11" t="s">
        <v>81</v>
      </c>
      <c r="B66" s="11" t="s">
        <v>81</v>
      </c>
      <c r="C66" s="9" t="s">
        <v>53</v>
      </c>
      <c r="D66" s="9"/>
      <c r="E66" s="9"/>
      <c r="G66" s="9" t="s">
        <v>54</v>
      </c>
      <c r="H66" s="9"/>
      <c r="I66" s="9"/>
      <c r="K66" s="9"/>
      <c r="L66" s="6">
        <v>2019</v>
      </c>
      <c r="M66" s="9" t="s">
        <v>55</v>
      </c>
      <c r="N66" s="9"/>
      <c r="O66" s="9" t="s">
        <v>56</v>
      </c>
      <c r="P66" s="18"/>
      <c r="Q66" s="9" t="s">
        <v>57</v>
      </c>
      <c r="R66" s="9" t="s">
        <v>84</v>
      </c>
      <c r="S66" s="6" t="s">
        <v>58</v>
      </c>
      <c r="T66" s="227">
        <v>44130</v>
      </c>
      <c r="U66" s="73" t="s">
        <v>634</v>
      </c>
      <c r="V66" s="227">
        <v>43813</v>
      </c>
      <c r="W66" s="73"/>
      <c r="X66" s="73" t="s">
        <v>59</v>
      </c>
      <c r="Y66" s="73" t="s">
        <v>615</v>
      </c>
      <c r="Z66" s="9" t="s">
        <v>615</v>
      </c>
      <c r="AA66" s="9" t="s">
        <v>53</v>
      </c>
      <c r="AB66" s="9" t="s">
        <v>60</v>
      </c>
      <c r="AC66" s="22" t="s">
        <v>55</v>
      </c>
      <c r="AD66" s="260">
        <v>365</v>
      </c>
      <c r="AE66" s="9">
        <v>365</v>
      </c>
      <c r="AF66" s="9">
        <v>365</v>
      </c>
      <c r="AG66" s="9"/>
      <c r="AH66" s="6"/>
      <c r="AI66" s="22"/>
      <c r="AJ66" s="6" t="s">
        <v>61</v>
      </c>
      <c r="AK66" s="6"/>
      <c r="AL66" s="9"/>
      <c r="AM66" s="9"/>
      <c r="AN66" s="9" t="s">
        <v>62</v>
      </c>
      <c r="AO66" s="249"/>
      <c r="AP66" s="19"/>
      <c r="AQ66" s="11" t="s">
        <v>248</v>
      </c>
      <c r="AS66" s="56"/>
      <c r="AT66" s="171"/>
      <c r="AU66" s="171"/>
      <c r="AW66" s="569" t="s">
        <v>623</v>
      </c>
      <c r="AX66" s="570"/>
      <c r="AY66" s="571"/>
    </row>
    <row r="67" spans="1:66" s="11" customFormat="1" ht="14.1" hidden="1" customHeight="1" thickBot="1" x14ac:dyDescent="0.25">
      <c r="B67" s="9" t="s">
        <v>65</v>
      </c>
      <c r="C67" s="9" t="s">
        <v>66</v>
      </c>
      <c r="D67" s="9"/>
      <c r="E67" s="9" t="s">
        <v>67</v>
      </c>
      <c r="G67" s="9" t="s">
        <v>68</v>
      </c>
      <c r="H67" s="9" t="s">
        <v>69</v>
      </c>
      <c r="I67" s="9" t="s">
        <v>70</v>
      </c>
      <c r="K67" s="9"/>
      <c r="L67" s="18" t="s">
        <v>71</v>
      </c>
      <c r="M67" s="9" t="s">
        <v>72</v>
      </c>
      <c r="N67" s="11" t="s">
        <v>73</v>
      </c>
      <c r="O67" s="9" t="s">
        <v>74</v>
      </c>
      <c r="P67" s="18" t="s">
        <v>631</v>
      </c>
      <c r="Q67" s="9" t="s">
        <v>55</v>
      </c>
      <c r="R67" s="9" t="s">
        <v>85</v>
      </c>
      <c r="S67" s="6" t="s">
        <v>75</v>
      </c>
      <c r="T67" s="73" t="s">
        <v>63</v>
      </c>
      <c r="U67" s="73" t="s">
        <v>633</v>
      </c>
      <c r="V67" s="73" t="s">
        <v>614</v>
      </c>
      <c r="W67" s="73" t="s">
        <v>614</v>
      </c>
      <c r="X67" s="73" t="s">
        <v>76</v>
      </c>
      <c r="Y67" s="73" t="s">
        <v>53</v>
      </c>
      <c r="Z67" s="9" t="s">
        <v>53</v>
      </c>
      <c r="AA67" s="9" t="s">
        <v>77</v>
      </c>
      <c r="AB67" s="9" t="s">
        <v>75</v>
      </c>
      <c r="AC67" s="22" t="s">
        <v>78</v>
      </c>
      <c r="AD67" s="22" t="s">
        <v>75</v>
      </c>
      <c r="AE67" s="9" t="s">
        <v>75</v>
      </c>
      <c r="AF67" s="9" t="s">
        <v>79</v>
      </c>
      <c r="AG67" s="9" t="s">
        <v>80</v>
      </c>
      <c r="AH67" s="6"/>
      <c r="AI67" s="22" t="s">
        <v>81</v>
      </c>
      <c r="AJ67" s="6" t="s">
        <v>244</v>
      </c>
      <c r="AK67" s="6"/>
      <c r="AL67" s="9"/>
      <c r="AM67" s="9"/>
      <c r="AN67" s="9" t="s">
        <v>245</v>
      </c>
      <c r="AO67" s="249"/>
      <c r="AP67" s="19"/>
      <c r="AQ67" s="11" t="s">
        <v>82</v>
      </c>
      <c r="AS67" s="56"/>
      <c r="AT67" s="171"/>
      <c r="AU67" s="171"/>
    </row>
    <row r="68" spans="1:66" s="11" customFormat="1" ht="14.1" hidden="1" customHeight="1" thickBot="1" x14ac:dyDescent="0.25">
      <c r="A68" s="9" t="s">
        <v>64</v>
      </c>
      <c r="B68" s="9" t="s">
        <v>86</v>
      </c>
      <c r="C68" s="9" t="s">
        <v>86</v>
      </c>
      <c r="D68" s="9" t="s">
        <v>87</v>
      </c>
      <c r="E68" s="9" t="s">
        <v>88</v>
      </c>
      <c r="F68" s="9" t="s">
        <v>89</v>
      </c>
      <c r="G68" s="9" t="s">
        <v>90</v>
      </c>
      <c r="H68" s="9" t="s">
        <v>86</v>
      </c>
      <c r="I68" s="9" t="s">
        <v>86</v>
      </c>
      <c r="J68" s="9" t="s">
        <v>51</v>
      </c>
      <c r="K68" s="9" t="s">
        <v>225</v>
      </c>
      <c r="L68" s="18" t="s">
        <v>83</v>
      </c>
      <c r="M68" s="9" t="s">
        <v>52</v>
      </c>
      <c r="N68" s="11" t="s">
        <v>91</v>
      </c>
      <c r="O68" s="9" t="s">
        <v>91</v>
      </c>
      <c r="P68" s="18" t="s">
        <v>83</v>
      </c>
      <c r="Q68" s="9" t="s">
        <v>99</v>
      </c>
      <c r="R68" s="23">
        <v>43750</v>
      </c>
      <c r="S68" s="9" t="s">
        <v>52</v>
      </c>
      <c r="T68" s="73" t="s">
        <v>568</v>
      </c>
      <c r="U68" s="73" t="s">
        <v>92</v>
      </c>
      <c r="V68" s="73" t="s">
        <v>52</v>
      </c>
      <c r="W68" s="73" t="s">
        <v>93</v>
      </c>
      <c r="X68" s="73" t="s">
        <v>92</v>
      </c>
      <c r="Y68" s="73" t="s">
        <v>52</v>
      </c>
      <c r="Z68" s="9" t="s">
        <v>93</v>
      </c>
      <c r="AA68" s="9" t="s">
        <v>94</v>
      </c>
      <c r="AB68" s="9" t="s">
        <v>92</v>
      </c>
      <c r="AC68" s="22" t="s">
        <v>95</v>
      </c>
      <c r="AD68" s="22" t="s">
        <v>96</v>
      </c>
      <c r="AE68" s="9" t="s">
        <v>52</v>
      </c>
      <c r="AF68" s="9" t="s">
        <v>94</v>
      </c>
      <c r="AG68" s="9" t="s">
        <v>97</v>
      </c>
      <c r="AH68" s="6" t="s">
        <v>101</v>
      </c>
      <c r="AI68" s="22" t="s">
        <v>98</v>
      </c>
      <c r="AJ68" s="6" t="s">
        <v>99</v>
      </c>
      <c r="AK68" s="6" t="s">
        <v>100</v>
      </c>
      <c r="AL68" s="9" t="s">
        <v>102</v>
      </c>
      <c r="AM68" s="9" t="s">
        <v>103</v>
      </c>
      <c r="AN68" s="9" t="s">
        <v>104</v>
      </c>
      <c r="AO68" s="249" t="s">
        <v>105</v>
      </c>
      <c r="AP68" s="19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462"/>
      <c r="BD68" s="462"/>
      <c r="BE68" s="462"/>
      <c r="BF68" s="462"/>
      <c r="BG68" s="462"/>
      <c r="BH68" s="462"/>
      <c r="BI68" s="462"/>
      <c r="BJ68" s="462"/>
      <c r="BK68" s="462"/>
      <c r="BL68" s="462"/>
      <c r="BM68" s="462"/>
      <c r="BN68" s="462"/>
    </row>
    <row r="69" spans="1:66" s="85" customFormat="1" ht="18" customHeight="1" thickBot="1" x14ac:dyDescent="0.35">
      <c r="A69" s="554" t="s">
        <v>624</v>
      </c>
      <c r="B69" s="54"/>
      <c r="C69" s="96"/>
      <c r="D69" s="555"/>
      <c r="E69" s="54"/>
      <c r="F69" s="54"/>
      <c r="G69" s="54"/>
      <c r="H69" s="54"/>
      <c r="I69" s="556"/>
      <c r="J69" s="557"/>
      <c r="K69" s="558"/>
      <c r="L69" s="559"/>
      <c r="M69" s="54"/>
      <c r="N69" s="560"/>
      <c r="O69" s="54"/>
      <c r="P69" s="559"/>
      <c r="Q69" s="54"/>
      <c r="R69" s="100"/>
      <c r="S69" s="54"/>
      <c r="T69" s="100"/>
      <c r="U69" s="55"/>
      <c r="V69" s="94"/>
      <c r="W69" s="55"/>
      <c r="X69" s="55"/>
      <c r="Y69" s="54"/>
      <c r="Z69" s="561"/>
      <c r="AA69" s="562"/>
      <c r="AB69" s="95"/>
      <c r="AC69" s="99"/>
      <c r="AD69" s="563"/>
      <c r="AE69" s="564"/>
      <c r="AF69" s="561"/>
      <c r="AG69" s="562"/>
      <c r="AH69" s="546"/>
      <c r="AI69" s="131"/>
      <c r="AJ69" s="117"/>
      <c r="AK69" s="117"/>
      <c r="AL69" s="119"/>
      <c r="AM69" s="120"/>
      <c r="AN69" s="120"/>
      <c r="AO69" s="250"/>
      <c r="AP69" s="121"/>
      <c r="AQ69" s="68"/>
      <c r="AR69" s="8"/>
      <c r="AS69" s="56"/>
      <c r="AT69" s="171"/>
      <c r="AU69" s="171"/>
    </row>
    <row r="70" spans="1:66" s="330" customFormat="1" ht="14.1" customHeight="1" thickBot="1" x14ac:dyDescent="0.3">
      <c r="A70" s="547" t="s">
        <v>279</v>
      </c>
      <c r="B70" s="204">
        <v>54</v>
      </c>
      <c r="C70" s="205">
        <v>425</v>
      </c>
      <c r="D70" s="206"/>
      <c r="E70" s="548">
        <v>19479692</v>
      </c>
      <c r="F70" s="204" t="s">
        <v>255</v>
      </c>
      <c r="G70" s="204" t="s">
        <v>257</v>
      </c>
      <c r="H70" s="204">
        <v>9021</v>
      </c>
      <c r="I70" s="204">
        <v>9021</v>
      </c>
      <c r="J70" s="549" t="s">
        <v>586</v>
      </c>
      <c r="K70" s="550">
        <v>17891530</v>
      </c>
      <c r="L70" s="246">
        <v>43497</v>
      </c>
      <c r="M70" s="204">
        <v>73</v>
      </c>
      <c r="N70" s="451" t="s">
        <v>224</v>
      </c>
      <c r="O70" s="204" t="s">
        <v>224</v>
      </c>
      <c r="P70" s="246">
        <v>43663</v>
      </c>
      <c r="Q70" s="204">
        <v>540</v>
      </c>
      <c r="R70" s="204">
        <v>748</v>
      </c>
      <c r="S70" s="204">
        <v>638</v>
      </c>
      <c r="T70" s="551">
        <v>824</v>
      </c>
      <c r="U70" s="209">
        <v>3.0861423220973783</v>
      </c>
      <c r="V70" s="210">
        <v>1072</v>
      </c>
      <c r="W70" s="209">
        <v>4.96</v>
      </c>
      <c r="X70" s="209">
        <v>3.3924050632911391</v>
      </c>
      <c r="Y70" s="204">
        <v>1400</v>
      </c>
      <c r="Z70" s="211">
        <v>4.8</v>
      </c>
      <c r="AA70" s="212">
        <v>128.93625070937634</v>
      </c>
      <c r="AB70" s="213">
        <v>3.6269430051813472</v>
      </c>
      <c r="AC70" s="214">
        <v>36</v>
      </c>
      <c r="AD70" s="215">
        <v>35.5886</v>
      </c>
      <c r="AE70" s="216">
        <v>1263.4545454545455</v>
      </c>
      <c r="AF70" s="211">
        <v>101.65069020950799</v>
      </c>
      <c r="AG70" s="212">
        <v>115.29347045944216</v>
      </c>
      <c r="AH70" s="118">
        <v>8</v>
      </c>
      <c r="AI70" s="131">
        <v>0.8</v>
      </c>
      <c r="AJ70" s="117">
        <v>78</v>
      </c>
      <c r="AK70" s="117">
        <v>147</v>
      </c>
      <c r="AL70" s="119">
        <v>22</v>
      </c>
      <c r="AM70" s="120">
        <v>0.88</v>
      </c>
      <c r="AN70" s="120">
        <v>0.57999999999999996</v>
      </c>
      <c r="AO70" s="250">
        <v>-2.8000000000000001E-2</v>
      </c>
      <c r="AP70" s="121"/>
      <c r="AQ70" s="68" t="s">
        <v>582</v>
      </c>
      <c r="AR70" s="8"/>
      <c r="AS70" s="172" t="s">
        <v>582</v>
      </c>
      <c r="AT70" s="172" t="s">
        <v>582</v>
      </c>
      <c r="AU70" s="172" t="s">
        <v>582</v>
      </c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</row>
    <row r="71" spans="1:66" s="85" customFormat="1" ht="14.1" customHeight="1" thickBot="1" x14ac:dyDescent="0.3">
      <c r="A71" s="359" t="s">
        <v>364</v>
      </c>
      <c r="B71" s="24">
        <v>53</v>
      </c>
      <c r="C71" s="56">
        <v>453</v>
      </c>
      <c r="D71" s="63"/>
      <c r="E71" s="262">
        <v>19428449</v>
      </c>
      <c r="F71" s="24" t="s">
        <v>255</v>
      </c>
      <c r="G71" s="24" t="s">
        <v>257</v>
      </c>
      <c r="H71" s="24" t="s">
        <v>269</v>
      </c>
      <c r="I71" s="72">
        <v>901</v>
      </c>
      <c r="J71" s="320" t="s">
        <v>556</v>
      </c>
      <c r="K71" s="61">
        <v>17559013</v>
      </c>
      <c r="L71" s="229">
        <v>43480</v>
      </c>
      <c r="M71" s="24">
        <v>76</v>
      </c>
      <c r="N71" s="264" t="s">
        <v>224</v>
      </c>
      <c r="O71" s="24" t="s">
        <v>224</v>
      </c>
      <c r="P71" s="229">
        <v>43708</v>
      </c>
      <c r="Q71" s="24">
        <v>830</v>
      </c>
      <c r="R71" s="24">
        <v>842</v>
      </c>
      <c r="S71" s="24">
        <v>773</v>
      </c>
      <c r="T71" s="25">
        <v>952</v>
      </c>
      <c r="U71" s="48">
        <v>3.352112676056338</v>
      </c>
      <c r="V71" s="46">
        <v>1176</v>
      </c>
      <c r="W71" s="48">
        <v>4.4800000000000004</v>
      </c>
      <c r="X71" s="48">
        <v>3.5315315315315314</v>
      </c>
      <c r="Y71" s="24">
        <v>1484</v>
      </c>
      <c r="Z71" s="158">
        <v>4.4333333333333336</v>
      </c>
      <c r="AA71" s="161">
        <v>119.08695378018786</v>
      </c>
      <c r="AB71" s="65">
        <v>3.6823821339950373</v>
      </c>
      <c r="AC71" s="66">
        <v>38</v>
      </c>
      <c r="AD71" s="159">
        <v>36.952799999999996</v>
      </c>
      <c r="AE71" s="160">
        <v>1370.9428571428571</v>
      </c>
      <c r="AF71" s="158">
        <v>110.29861593970568</v>
      </c>
      <c r="AG71" s="161">
        <v>114.69278485994677</v>
      </c>
      <c r="AH71" s="118">
        <v>8</v>
      </c>
      <c r="AI71" s="131">
        <v>1.8</v>
      </c>
      <c r="AJ71" s="117">
        <v>75</v>
      </c>
      <c r="AK71" s="117">
        <v>131</v>
      </c>
      <c r="AL71" s="119">
        <v>24</v>
      </c>
      <c r="AM71" s="120">
        <v>0.76</v>
      </c>
      <c r="AN71" s="120">
        <v>0.56000000000000005</v>
      </c>
      <c r="AO71" s="250">
        <v>8.9999999999999993E-3</v>
      </c>
      <c r="AP71" s="121"/>
      <c r="AQ71" s="68" t="s">
        <v>582</v>
      </c>
      <c r="AR71" s="8"/>
      <c r="AS71" s="172" t="s">
        <v>582</v>
      </c>
      <c r="AT71" s="172" t="s">
        <v>582</v>
      </c>
      <c r="AU71" s="172" t="s">
        <v>582</v>
      </c>
    </row>
    <row r="72" spans="1:66" s="85" customFormat="1" ht="14.1" customHeight="1" thickBot="1" x14ac:dyDescent="0.3">
      <c r="A72" s="359" t="s">
        <v>135</v>
      </c>
      <c r="B72" s="24">
        <v>54</v>
      </c>
      <c r="C72" s="56">
        <v>439</v>
      </c>
      <c r="D72" s="63"/>
      <c r="E72" s="262">
        <v>19503797</v>
      </c>
      <c r="F72" s="24" t="s">
        <v>255</v>
      </c>
      <c r="G72" s="24" t="s">
        <v>257</v>
      </c>
      <c r="H72" s="24">
        <v>9037</v>
      </c>
      <c r="I72" s="24" t="s">
        <v>305</v>
      </c>
      <c r="J72" s="320" t="s">
        <v>306</v>
      </c>
      <c r="K72" s="61">
        <v>18710522</v>
      </c>
      <c r="L72" s="229">
        <v>43470</v>
      </c>
      <c r="M72" s="24">
        <v>78</v>
      </c>
      <c r="N72" s="264" t="s">
        <v>224</v>
      </c>
      <c r="O72" s="24" t="s">
        <v>224</v>
      </c>
      <c r="P72" s="229">
        <v>43690</v>
      </c>
      <c r="Q72" s="24">
        <v>730</v>
      </c>
      <c r="R72" s="24">
        <v>818</v>
      </c>
      <c r="S72" s="24">
        <v>765</v>
      </c>
      <c r="T72" s="25">
        <v>972</v>
      </c>
      <c r="U72" s="48">
        <v>3.306122448979592</v>
      </c>
      <c r="V72" s="46">
        <v>1140</v>
      </c>
      <c r="W72" s="48">
        <v>3.36</v>
      </c>
      <c r="X72" s="48">
        <v>3.323615160349854</v>
      </c>
      <c r="Y72" s="24">
        <v>1484</v>
      </c>
      <c r="Z72" s="158">
        <v>4.2666666666666666</v>
      </c>
      <c r="AA72" s="161">
        <v>114.61000063055673</v>
      </c>
      <c r="AB72" s="65">
        <v>3.593220338983051</v>
      </c>
      <c r="AC72" s="66">
        <v>39</v>
      </c>
      <c r="AD72" s="159">
        <v>37.578800000000001</v>
      </c>
      <c r="AE72" s="160">
        <v>1390.0777202072541</v>
      </c>
      <c r="AF72" s="158">
        <v>111.83810308988301</v>
      </c>
      <c r="AG72" s="161">
        <v>113.22405186021987</v>
      </c>
      <c r="AH72" s="118">
        <v>9</v>
      </c>
      <c r="AI72" s="131">
        <v>1.5</v>
      </c>
      <c r="AJ72" s="117">
        <v>83</v>
      </c>
      <c r="AK72" s="117">
        <v>155</v>
      </c>
      <c r="AL72" s="119">
        <v>30</v>
      </c>
      <c r="AM72" s="120">
        <v>0.72</v>
      </c>
      <c r="AN72" s="120">
        <v>0.99</v>
      </c>
      <c r="AO72" s="250">
        <v>-3.1E-2</v>
      </c>
      <c r="AP72" s="121"/>
      <c r="AQ72" s="68" t="s">
        <v>582</v>
      </c>
      <c r="AR72" s="8"/>
      <c r="AS72" s="172" t="s">
        <v>582</v>
      </c>
      <c r="AT72" s="172" t="s">
        <v>582</v>
      </c>
      <c r="AU72" s="172" t="s">
        <v>582</v>
      </c>
    </row>
    <row r="73" spans="1:66" s="85" customFormat="1" ht="14.1" customHeight="1" thickBot="1" x14ac:dyDescent="0.3">
      <c r="A73" s="359" t="s">
        <v>405</v>
      </c>
      <c r="B73" s="24">
        <v>54</v>
      </c>
      <c r="C73" s="56">
        <v>407</v>
      </c>
      <c r="D73" s="63"/>
      <c r="E73" s="262">
        <v>19456979</v>
      </c>
      <c r="F73" s="24" t="s">
        <v>255</v>
      </c>
      <c r="G73" s="24" t="s">
        <v>257</v>
      </c>
      <c r="H73" s="24">
        <v>14</v>
      </c>
      <c r="I73" s="72">
        <v>14</v>
      </c>
      <c r="J73" s="320" t="s">
        <v>265</v>
      </c>
      <c r="K73" s="61">
        <v>17341071</v>
      </c>
      <c r="L73" s="229">
        <v>43493</v>
      </c>
      <c r="M73" s="24">
        <v>74</v>
      </c>
      <c r="N73" s="264" t="s">
        <v>224</v>
      </c>
      <c r="O73" s="24" t="s">
        <v>224</v>
      </c>
      <c r="P73" s="229">
        <v>43699</v>
      </c>
      <c r="Q73" s="24">
        <v>640</v>
      </c>
      <c r="R73" s="24">
        <v>724</v>
      </c>
      <c r="S73" s="24">
        <v>638</v>
      </c>
      <c r="T73" s="25">
        <v>780</v>
      </c>
      <c r="U73" s="48">
        <v>2.878228782287823</v>
      </c>
      <c r="V73" s="24">
        <v>1050</v>
      </c>
      <c r="W73" s="48">
        <v>5.4</v>
      </c>
      <c r="X73" s="48">
        <v>3.28125</v>
      </c>
      <c r="Y73" s="24">
        <v>1334</v>
      </c>
      <c r="Z73" s="158">
        <v>4.6166666666666663</v>
      </c>
      <c r="AA73" s="161">
        <v>124.01160224478207</v>
      </c>
      <c r="AB73" s="65">
        <v>3.4205128205128204</v>
      </c>
      <c r="AC73" s="66">
        <v>35</v>
      </c>
      <c r="AD73" s="159">
        <v>34.439</v>
      </c>
      <c r="AE73" s="160">
        <v>1241.4782608695652</v>
      </c>
      <c r="AF73" s="158">
        <v>99.882597717110386</v>
      </c>
      <c r="AG73" s="161">
        <v>111.94709998094623</v>
      </c>
      <c r="AH73" s="118">
        <v>13</v>
      </c>
      <c r="AI73" s="131">
        <v>-1.1000000000000001</v>
      </c>
      <c r="AJ73" s="117">
        <v>53</v>
      </c>
      <c r="AK73" s="117">
        <v>97</v>
      </c>
      <c r="AL73" s="119">
        <v>24</v>
      </c>
      <c r="AM73" s="120">
        <v>0.34</v>
      </c>
      <c r="AN73" s="120">
        <v>0.37</v>
      </c>
      <c r="AO73" s="250">
        <v>3.1E-2</v>
      </c>
      <c r="AP73" s="121"/>
      <c r="AQ73" s="68" t="s">
        <v>582</v>
      </c>
      <c r="AR73" s="8"/>
      <c r="AS73" s="172" t="s">
        <v>582</v>
      </c>
      <c r="AT73" s="172" t="s">
        <v>582</v>
      </c>
      <c r="AU73" s="172" t="s">
        <v>582</v>
      </c>
    </row>
    <row r="74" spans="1:66" s="85" customFormat="1" ht="14.1" hidden="1" customHeight="1" x14ac:dyDescent="0.25">
      <c r="A74" s="356" t="s">
        <v>258</v>
      </c>
      <c r="B74" s="484">
        <v>54</v>
      </c>
      <c r="C74" s="485">
        <v>411</v>
      </c>
      <c r="D74" s="69"/>
      <c r="E74" s="322">
        <v>19493031</v>
      </c>
      <c r="F74" s="62" t="s">
        <v>255</v>
      </c>
      <c r="G74" s="62" t="s">
        <v>257</v>
      </c>
      <c r="H74" s="62" t="s">
        <v>261</v>
      </c>
      <c r="I74" s="70" t="s">
        <v>261</v>
      </c>
      <c r="J74" s="320" t="s">
        <v>262</v>
      </c>
      <c r="K74" s="61">
        <v>18784672</v>
      </c>
      <c r="L74" s="230">
        <v>43535</v>
      </c>
      <c r="M74" s="62">
        <v>69</v>
      </c>
      <c r="N74" s="321" t="s">
        <v>224</v>
      </c>
      <c r="O74" s="24" t="s">
        <v>224</v>
      </c>
      <c r="P74" s="229">
        <v>43703</v>
      </c>
      <c r="Q74" s="24">
        <v>592</v>
      </c>
      <c r="R74" s="24">
        <v>664</v>
      </c>
      <c r="S74" s="24">
        <v>762</v>
      </c>
      <c r="T74" s="25">
        <v>776</v>
      </c>
      <c r="U74" s="48">
        <v>3.3886462882096069</v>
      </c>
      <c r="V74" s="46">
        <v>870</v>
      </c>
      <c r="W74" s="48">
        <v>1.88</v>
      </c>
      <c r="X74" s="48">
        <v>3.1294964028776979</v>
      </c>
      <c r="Y74" s="24">
        <v>1050</v>
      </c>
      <c r="Z74" s="158">
        <v>2.2833333333333332</v>
      </c>
      <c r="AA74" s="161">
        <v>61.334258149946372</v>
      </c>
      <c r="AB74" s="65">
        <v>3.0172413793103448</v>
      </c>
      <c r="AC74" s="66">
        <v>34</v>
      </c>
      <c r="AD74" s="159">
        <v>35.009799999999998</v>
      </c>
      <c r="AE74" s="160">
        <v>1169.1111111111111</v>
      </c>
      <c r="AF74" s="158">
        <v>94.060329913407799</v>
      </c>
      <c r="AG74" s="161">
        <v>77.697294031677089</v>
      </c>
      <c r="AH74" s="118">
        <v>13</v>
      </c>
      <c r="AI74" s="131">
        <v>-0.4</v>
      </c>
      <c r="AJ74" s="117">
        <v>57</v>
      </c>
      <c r="AK74" s="117">
        <v>105</v>
      </c>
      <c r="AL74" s="119">
        <v>34</v>
      </c>
      <c r="AM74" s="120">
        <v>0.53</v>
      </c>
      <c r="AN74" s="120">
        <v>0.54</v>
      </c>
      <c r="AO74" s="250">
        <v>0</v>
      </c>
      <c r="AP74" s="121"/>
      <c r="AQ74" s="68" t="s">
        <v>582</v>
      </c>
      <c r="AR74" s="8"/>
      <c r="AS74" s="172" t="s">
        <v>582</v>
      </c>
      <c r="AT74" s="172" t="s">
        <v>582</v>
      </c>
      <c r="AU74" s="172" t="s">
        <v>582</v>
      </c>
    </row>
    <row r="75" spans="1:66" s="85" customFormat="1" ht="14.1" customHeight="1" thickBot="1" x14ac:dyDescent="0.3">
      <c r="A75" s="359" t="s">
        <v>13</v>
      </c>
      <c r="B75" s="24">
        <v>53</v>
      </c>
      <c r="C75" s="56">
        <v>458</v>
      </c>
      <c r="D75" s="63"/>
      <c r="E75" s="262">
        <v>19512928</v>
      </c>
      <c r="F75" s="24" t="s">
        <v>255</v>
      </c>
      <c r="G75" s="24" t="s">
        <v>257</v>
      </c>
      <c r="H75" s="24" t="s">
        <v>274</v>
      </c>
      <c r="I75" s="24" t="s">
        <v>274</v>
      </c>
      <c r="J75" s="320" t="s">
        <v>564</v>
      </c>
      <c r="K75" s="61">
        <v>18335548</v>
      </c>
      <c r="L75" s="229">
        <v>43497</v>
      </c>
      <c r="M75" s="24">
        <v>72</v>
      </c>
      <c r="N75" s="264" t="s">
        <v>224</v>
      </c>
      <c r="O75" s="24" t="s">
        <v>224</v>
      </c>
      <c r="P75" s="229">
        <v>43708</v>
      </c>
      <c r="Q75" s="24">
        <v>780</v>
      </c>
      <c r="R75" s="24">
        <v>800</v>
      </c>
      <c r="S75" s="24">
        <v>780</v>
      </c>
      <c r="T75" s="25">
        <v>898</v>
      </c>
      <c r="U75" s="48">
        <v>3.363295880149813</v>
      </c>
      <c r="V75" s="46">
        <v>1072</v>
      </c>
      <c r="W75" s="48">
        <v>3.48</v>
      </c>
      <c r="X75" s="48">
        <v>3.3924050632911391</v>
      </c>
      <c r="Y75" s="24">
        <v>1372</v>
      </c>
      <c r="Z75" s="158">
        <v>3.95</v>
      </c>
      <c r="AA75" s="161">
        <v>106.10378964625762</v>
      </c>
      <c r="AB75" s="65">
        <v>3.5544041450777204</v>
      </c>
      <c r="AC75" s="66">
        <v>35</v>
      </c>
      <c r="AD75" s="159">
        <v>34.5886</v>
      </c>
      <c r="AE75" s="160">
        <v>1321.2571428571428</v>
      </c>
      <c r="AF75" s="158">
        <v>106.30117323876685</v>
      </c>
      <c r="AG75" s="161">
        <v>106.20248144251224</v>
      </c>
      <c r="AH75" s="118">
        <v>11</v>
      </c>
      <c r="AI75" s="131">
        <v>-0.9</v>
      </c>
      <c r="AJ75" s="117">
        <v>49</v>
      </c>
      <c r="AK75" s="117">
        <v>96</v>
      </c>
      <c r="AL75" s="119">
        <v>30</v>
      </c>
      <c r="AM75" s="120">
        <v>0.67</v>
      </c>
      <c r="AN75" s="120">
        <v>0.27</v>
      </c>
      <c r="AO75" s="250">
        <v>2E-3</v>
      </c>
      <c r="AP75" s="121"/>
      <c r="AQ75" s="68" t="s">
        <v>582</v>
      </c>
      <c r="AR75" s="8"/>
      <c r="AS75" s="172" t="s">
        <v>582</v>
      </c>
      <c r="AT75" s="172" t="s">
        <v>582</v>
      </c>
      <c r="AU75" s="172" t="s">
        <v>582</v>
      </c>
    </row>
    <row r="76" spans="1:66" s="85" customFormat="1" ht="14.1" customHeight="1" thickBot="1" x14ac:dyDescent="0.3">
      <c r="A76" s="360" t="s">
        <v>31</v>
      </c>
      <c r="B76" s="24">
        <v>53</v>
      </c>
      <c r="C76" s="56">
        <v>448</v>
      </c>
      <c r="D76" s="63"/>
      <c r="E76" s="262">
        <v>19521235</v>
      </c>
      <c r="F76" s="24" t="s">
        <v>255</v>
      </c>
      <c r="G76" s="24" t="s">
        <v>257</v>
      </c>
      <c r="H76" s="24">
        <v>129</v>
      </c>
      <c r="I76" s="24">
        <v>129</v>
      </c>
      <c r="J76" s="320" t="s">
        <v>553</v>
      </c>
      <c r="K76" s="61">
        <v>18318085</v>
      </c>
      <c r="L76" s="229">
        <v>43477</v>
      </c>
      <c r="M76" s="24">
        <v>74</v>
      </c>
      <c r="N76" s="264" t="s">
        <v>224</v>
      </c>
      <c r="O76" s="24" t="s">
        <v>224</v>
      </c>
      <c r="P76" s="229">
        <v>43696</v>
      </c>
      <c r="Q76" s="24">
        <v>715</v>
      </c>
      <c r="R76" s="24">
        <v>780</v>
      </c>
      <c r="S76" s="24">
        <v>721</v>
      </c>
      <c r="T76" s="25">
        <v>848</v>
      </c>
      <c r="U76" s="48">
        <v>2.9547038327526134</v>
      </c>
      <c r="V76" s="46">
        <v>1084</v>
      </c>
      <c r="W76" s="48">
        <v>4.72</v>
      </c>
      <c r="X76" s="48">
        <v>3.2261904761904763</v>
      </c>
      <c r="Y76" s="24">
        <v>1330</v>
      </c>
      <c r="Z76" s="158">
        <v>4.0166666666666666</v>
      </c>
      <c r="AA76" s="161">
        <v>107.89457090611006</v>
      </c>
      <c r="AB76" s="65">
        <v>3.2758620689655173</v>
      </c>
      <c r="AC76" s="66">
        <v>37</v>
      </c>
      <c r="AD76" s="159">
        <v>35.840600000000002</v>
      </c>
      <c r="AE76" s="160">
        <v>1247.2032085561495</v>
      </c>
      <c r="AF76" s="158">
        <v>100.34319591262779</v>
      </c>
      <c r="AG76" s="161">
        <v>104.11888340936892</v>
      </c>
      <c r="AH76" s="118">
        <v>11</v>
      </c>
      <c r="AI76" s="131">
        <v>-1.9</v>
      </c>
      <c r="AJ76" s="117">
        <v>51</v>
      </c>
      <c r="AK76" s="117">
        <v>82</v>
      </c>
      <c r="AL76" s="119">
        <v>20</v>
      </c>
      <c r="AM76" s="120">
        <v>0.48</v>
      </c>
      <c r="AN76" s="120">
        <v>0.63</v>
      </c>
      <c r="AO76" s="250">
        <v>3.5999999999999997E-2</v>
      </c>
      <c r="AP76" s="121"/>
      <c r="AQ76" s="68" t="s">
        <v>224</v>
      </c>
      <c r="AR76" s="8"/>
      <c r="AS76" s="172" t="s">
        <v>582</v>
      </c>
      <c r="AT76" s="172" t="s">
        <v>224</v>
      </c>
      <c r="AU76" s="172"/>
    </row>
    <row r="77" spans="1:66" s="85" customFormat="1" ht="14.1" customHeight="1" thickBot="1" x14ac:dyDescent="0.3">
      <c r="A77" s="356" t="s">
        <v>326</v>
      </c>
      <c r="B77" s="24">
        <v>54</v>
      </c>
      <c r="C77" s="56">
        <v>405</v>
      </c>
      <c r="D77" s="69"/>
      <c r="E77" s="322">
        <v>19497481</v>
      </c>
      <c r="F77" s="62" t="s">
        <v>255</v>
      </c>
      <c r="G77" s="62" t="s">
        <v>257</v>
      </c>
      <c r="H77" s="62">
        <v>971519</v>
      </c>
      <c r="I77" s="62">
        <v>90</v>
      </c>
      <c r="J77" s="320" t="s">
        <v>301</v>
      </c>
      <c r="K77" s="61">
        <v>18180681</v>
      </c>
      <c r="L77" s="230">
        <v>43500</v>
      </c>
      <c r="M77" s="62">
        <v>71</v>
      </c>
      <c r="N77" s="321" t="s">
        <v>224</v>
      </c>
      <c r="O77" s="62" t="s">
        <v>224</v>
      </c>
      <c r="P77" s="230">
        <v>43708</v>
      </c>
      <c r="Q77" s="62">
        <v>632</v>
      </c>
      <c r="R77" s="24">
        <v>706</v>
      </c>
      <c r="S77" s="24">
        <v>641</v>
      </c>
      <c r="T77" s="25">
        <v>806</v>
      </c>
      <c r="U77" s="48">
        <v>3.0530303030303032</v>
      </c>
      <c r="V77" s="24">
        <v>1016</v>
      </c>
      <c r="W77" s="48">
        <v>4.2</v>
      </c>
      <c r="X77" s="48">
        <v>3.2460063897763578</v>
      </c>
      <c r="Y77" s="24">
        <v>1284</v>
      </c>
      <c r="Z77" s="158">
        <v>3.9833333333333334</v>
      </c>
      <c r="AA77" s="161">
        <v>106.99918027618382</v>
      </c>
      <c r="AB77" s="65">
        <v>3.3524804177545691</v>
      </c>
      <c r="AC77" s="66">
        <v>36</v>
      </c>
      <c r="AD77" s="159">
        <v>35.700800000000001</v>
      </c>
      <c r="AE77" s="160">
        <v>1237.1142857142856</v>
      </c>
      <c r="AF77" s="158">
        <v>99.53149597927009</v>
      </c>
      <c r="AG77" s="161">
        <v>103.26533812772695</v>
      </c>
      <c r="AH77" s="118">
        <v>10</v>
      </c>
      <c r="AI77" s="131">
        <v>0.3</v>
      </c>
      <c r="AJ77" s="117">
        <v>57</v>
      </c>
      <c r="AK77" s="117">
        <v>113</v>
      </c>
      <c r="AL77" s="119">
        <v>18</v>
      </c>
      <c r="AM77" s="120">
        <v>0.89</v>
      </c>
      <c r="AN77" s="120">
        <v>0.44</v>
      </c>
      <c r="AO77" s="250">
        <v>1.7000000000000001E-2</v>
      </c>
      <c r="AP77" s="121"/>
      <c r="AQ77" s="68" t="s">
        <v>582</v>
      </c>
      <c r="AR77" s="8"/>
      <c r="AS77" s="172" t="s">
        <v>582</v>
      </c>
      <c r="AT77" s="172" t="s">
        <v>582</v>
      </c>
      <c r="AU77" s="172" t="s">
        <v>582</v>
      </c>
    </row>
    <row r="78" spans="1:66" s="85" customFormat="1" ht="14.1" customHeight="1" thickBot="1" x14ac:dyDescent="0.3">
      <c r="A78" s="356" t="s">
        <v>31</v>
      </c>
      <c r="B78" s="24">
        <v>53</v>
      </c>
      <c r="C78" s="56">
        <v>447</v>
      </c>
      <c r="D78" s="69"/>
      <c r="E78" s="322">
        <v>19521234</v>
      </c>
      <c r="F78" s="62" t="s">
        <v>255</v>
      </c>
      <c r="G78" s="62" t="s">
        <v>257</v>
      </c>
      <c r="H78" s="62">
        <v>119</v>
      </c>
      <c r="I78" s="62">
        <v>119</v>
      </c>
      <c r="J78" s="320" t="s">
        <v>263</v>
      </c>
      <c r="K78" s="61">
        <v>18918998</v>
      </c>
      <c r="L78" s="230">
        <v>43470</v>
      </c>
      <c r="M78" s="62">
        <v>71</v>
      </c>
      <c r="N78" s="321" t="s">
        <v>224</v>
      </c>
      <c r="O78" s="24" t="s">
        <v>224</v>
      </c>
      <c r="P78" s="229">
        <v>43696</v>
      </c>
      <c r="Q78" s="24">
        <v>770</v>
      </c>
      <c r="R78" s="24">
        <v>884</v>
      </c>
      <c r="S78" s="139">
        <v>811</v>
      </c>
      <c r="T78" s="329">
        <v>962</v>
      </c>
      <c r="U78" s="145">
        <v>3.2721088435374148</v>
      </c>
      <c r="V78" s="146">
        <v>1082</v>
      </c>
      <c r="W78" s="48">
        <v>2.4</v>
      </c>
      <c r="X78" s="145">
        <v>3.1545189504373177</v>
      </c>
      <c r="Y78" s="139">
        <v>1384</v>
      </c>
      <c r="Z78" s="158">
        <v>3.5166666666666666</v>
      </c>
      <c r="AA78" s="161">
        <v>94.463711457216675</v>
      </c>
      <c r="AB78" s="147">
        <v>3.3510895883777239</v>
      </c>
      <c r="AC78" s="148">
        <v>37</v>
      </c>
      <c r="AD78" s="159">
        <v>35.578800000000001</v>
      </c>
      <c r="AE78" s="160">
        <v>1336.3475935828876</v>
      </c>
      <c r="AF78" s="158">
        <v>107.51526893960796</v>
      </c>
      <c r="AG78" s="161">
        <v>100.98949019841231</v>
      </c>
      <c r="AH78" s="122">
        <v>10</v>
      </c>
      <c r="AI78" s="199">
        <v>1.5</v>
      </c>
      <c r="AJ78" s="117">
        <v>63</v>
      </c>
      <c r="AK78" s="117">
        <v>107</v>
      </c>
      <c r="AL78" s="123">
        <v>23</v>
      </c>
      <c r="AM78" s="124">
        <v>0.48</v>
      </c>
      <c r="AN78" s="124">
        <v>0.66</v>
      </c>
      <c r="AO78" s="251">
        <v>1.4999999999999999E-2</v>
      </c>
      <c r="AP78" s="125"/>
      <c r="AQ78" s="149" t="s">
        <v>582</v>
      </c>
      <c r="AR78" s="8"/>
      <c r="AS78" s="172" t="s">
        <v>582</v>
      </c>
      <c r="AT78" s="172" t="s">
        <v>582</v>
      </c>
      <c r="AU78" s="172" t="s">
        <v>582</v>
      </c>
      <c r="AW78" s="323"/>
      <c r="AX78" s="323"/>
      <c r="AY78" s="323"/>
    </row>
    <row r="79" spans="1:66" s="85" customFormat="1" ht="14.1" customHeight="1" thickBot="1" x14ac:dyDescent="0.3">
      <c r="A79" s="359" t="s">
        <v>13</v>
      </c>
      <c r="B79" s="24">
        <v>53</v>
      </c>
      <c r="C79" s="56">
        <v>459</v>
      </c>
      <c r="D79" s="63"/>
      <c r="E79" s="262">
        <v>19512926</v>
      </c>
      <c r="F79" s="24" t="s">
        <v>255</v>
      </c>
      <c r="G79" s="24" t="s">
        <v>257</v>
      </c>
      <c r="H79" s="24" t="s">
        <v>269</v>
      </c>
      <c r="I79" s="62" t="s">
        <v>269</v>
      </c>
      <c r="J79" s="320" t="s">
        <v>226</v>
      </c>
      <c r="K79" s="61">
        <v>18335547</v>
      </c>
      <c r="L79" s="229">
        <v>43489</v>
      </c>
      <c r="M79" s="24">
        <v>77</v>
      </c>
      <c r="N79" s="264" t="s">
        <v>224</v>
      </c>
      <c r="O79" s="24" t="s">
        <v>224</v>
      </c>
      <c r="P79" s="229">
        <v>43708</v>
      </c>
      <c r="Q79" s="24">
        <v>740</v>
      </c>
      <c r="R79" s="24">
        <v>818</v>
      </c>
      <c r="S79" s="24">
        <v>723</v>
      </c>
      <c r="T79" s="25">
        <v>872</v>
      </c>
      <c r="U79" s="48">
        <v>3.1709090909090909</v>
      </c>
      <c r="V79" s="24">
        <v>1070</v>
      </c>
      <c r="W79" s="48">
        <v>3.96</v>
      </c>
      <c r="X79" s="48">
        <v>3.3024691358024691</v>
      </c>
      <c r="Y79" s="24">
        <v>1302</v>
      </c>
      <c r="Z79" s="158">
        <v>3.5833333333333335</v>
      </c>
      <c r="AA79" s="161">
        <v>96.254492717069141</v>
      </c>
      <c r="AB79" s="65">
        <v>3.3045685279187818</v>
      </c>
      <c r="AC79" s="66">
        <v>35</v>
      </c>
      <c r="AD79" s="159">
        <v>34.289400000000001</v>
      </c>
      <c r="AE79" s="160">
        <v>1236.8285714285714</v>
      </c>
      <c r="AF79" s="158">
        <v>99.508508959713225</v>
      </c>
      <c r="AG79" s="161">
        <v>97.88150083839119</v>
      </c>
      <c r="AH79" s="118">
        <v>11</v>
      </c>
      <c r="AI79" s="131">
        <v>-2.2000000000000002</v>
      </c>
      <c r="AJ79" s="117">
        <v>37</v>
      </c>
      <c r="AK79" s="117">
        <v>71</v>
      </c>
      <c r="AL79" s="119">
        <v>37</v>
      </c>
      <c r="AM79" s="120">
        <v>0.84</v>
      </c>
      <c r="AN79" s="120">
        <v>0.38</v>
      </c>
      <c r="AO79" s="250">
        <v>1.7000000000000001E-2</v>
      </c>
      <c r="AP79" s="121"/>
      <c r="AQ79" s="68" t="s">
        <v>582</v>
      </c>
      <c r="AR79" s="8"/>
      <c r="AS79" s="172" t="s">
        <v>582</v>
      </c>
      <c r="AT79" s="172" t="s">
        <v>582</v>
      </c>
      <c r="AU79" s="172" t="s">
        <v>582</v>
      </c>
    </row>
    <row r="80" spans="1:66" s="85" customFormat="1" ht="14.1" customHeight="1" thickBot="1" x14ac:dyDescent="0.3">
      <c r="A80" s="356" t="s">
        <v>328</v>
      </c>
      <c r="B80" s="24">
        <v>54</v>
      </c>
      <c r="C80" s="56">
        <v>418</v>
      </c>
      <c r="D80" s="69"/>
      <c r="E80" s="322">
        <v>19505644</v>
      </c>
      <c r="F80" s="62" t="s">
        <v>255</v>
      </c>
      <c r="G80" s="62" t="s">
        <v>257</v>
      </c>
      <c r="H80" s="62">
        <v>9123</v>
      </c>
      <c r="I80" s="62">
        <v>9123</v>
      </c>
      <c r="J80" s="320" t="s">
        <v>331</v>
      </c>
      <c r="K80" s="61">
        <v>18849994</v>
      </c>
      <c r="L80" s="230">
        <v>43520</v>
      </c>
      <c r="M80" s="62">
        <v>78</v>
      </c>
      <c r="N80" s="321" t="s">
        <v>224</v>
      </c>
      <c r="O80" s="62" t="s">
        <v>224</v>
      </c>
      <c r="P80" s="230">
        <v>43709</v>
      </c>
      <c r="Q80" s="62">
        <v>675</v>
      </c>
      <c r="R80" s="24">
        <v>792</v>
      </c>
      <c r="S80" s="25">
        <v>740</v>
      </c>
      <c r="T80" s="25">
        <v>872</v>
      </c>
      <c r="U80" s="48">
        <v>3.5737704918032787</v>
      </c>
      <c r="V80" s="46">
        <v>1050</v>
      </c>
      <c r="W80" s="48">
        <v>3.56</v>
      </c>
      <c r="X80" s="48">
        <v>3.5836177474402731</v>
      </c>
      <c r="Y80" s="24">
        <v>1280</v>
      </c>
      <c r="Z80" s="158">
        <v>3.4</v>
      </c>
      <c r="AA80" s="161">
        <v>91.329844252474899</v>
      </c>
      <c r="AB80" s="65">
        <v>3.5261707988980717</v>
      </c>
      <c r="AC80" s="66">
        <v>38</v>
      </c>
      <c r="AD80" s="159">
        <v>38.448799999999999</v>
      </c>
      <c r="AE80" s="160">
        <v>1296.3218390804598</v>
      </c>
      <c r="AF80" s="158">
        <v>104.2950141342684</v>
      </c>
      <c r="AG80" s="161">
        <v>97.812429193371656</v>
      </c>
      <c r="AH80" s="118">
        <v>14</v>
      </c>
      <c r="AI80" s="131">
        <v>-1.6</v>
      </c>
      <c r="AJ80" s="117">
        <v>42</v>
      </c>
      <c r="AK80" s="117">
        <v>74</v>
      </c>
      <c r="AL80" s="119">
        <v>26</v>
      </c>
      <c r="AM80" s="120">
        <v>0.24</v>
      </c>
      <c r="AN80" s="120">
        <v>0.26</v>
      </c>
      <c r="AO80" s="250">
        <v>4.5999999999999999E-2</v>
      </c>
      <c r="AP80" s="121"/>
      <c r="AQ80" s="68" t="s">
        <v>582</v>
      </c>
      <c r="AR80" s="8"/>
      <c r="AS80" s="56" t="s">
        <v>582</v>
      </c>
      <c r="AT80" s="56" t="s">
        <v>582</v>
      </c>
      <c r="AU80" s="171" t="s">
        <v>582</v>
      </c>
    </row>
    <row r="81" spans="1:66" s="85" customFormat="1" ht="14.1" hidden="1" customHeight="1" x14ac:dyDescent="0.25">
      <c r="A81" s="356" t="s">
        <v>366</v>
      </c>
      <c r="B81" s="484">
        <v>54</v>
      </c>
      <c r="C81" s="485">
        <v>434</v>
      </c>
      <c r="D81" s="69"/>
      <c r="E81" s="322">
        <v>19477279</v>
      </c>
      <c r="F81" s="62" t="s">
        <v>255</v>
      </c>
      <c r="G81" s="62" t="s">
        <v>257</v>
      </c>
      <c r="H81" s="62">
        <v>906</v>
      </c>
      <c r="I81" s="62">
        <v>906</v>
      </c>
      <c r="J81" s="320" t="s">
        <v>367</v>
      </c>
      <c r="K81" s="61">
        <v>18842062</v>
      </c>
      <c r="L81" s="230">
        <v>43508</v>
      </c>
      <c r="M81" s="62">
        <v>80</v>
      </c>
      <c r="N81" s="321" t="s">
        <v>224</v>
      </c>
      <c r="O81" s="62" t="s">
        <v>224</v>
      </c>
      <c r="P81" s="229">
        <v>43728</v>
      </c>
      <c r="Q81" s="24">
        <v>658</v>
      </c>
      <c r="R81" s="24">
        <v>694</v>
      </c>
      <c r="S81" s="24">
        <v>696</v>
      </c>
      <c r="T81" s="25">
        <v>822</v>
      </c>
      <c r="U81" s="48">
        <v>3.2109375</v>
      </c>
      <c r="V81" s="46">
        <v>1018</v>
      </c>
      <c r="W81" s="48">
        <v>3.92</v>
      </c>
      <c r="X81" s="48">
        <v>3.3377049180327867</v>
      </c>
      <c r="Y81" s="24">
        <v>1204</v>
      </c>
      <c r="Z81" s="158">
        <v>3.1833333333333331</v>
      </c>
      <c r="AA81" s="161">
        <v>85.509805157954432</v>
      </c>
      <c r="AB81" s="65">
        <v>3.2106666666666666</v>
      </c>
      <c r="AC81" s="66">
        <v>39</v>
      </c>
      <c r="AD81" s="159">
        <v>39</v>
      </c>
      <c r="AE81" s="160">
        <v>1259.6129032258063</v>
      </c>
      <c r="AF81" s="158">
        <v>101.34161254185923</v>
      </c>
      <c r="AG81" s="161">
        <v>93.42570884990684</v>
      </c>
      <c r="AH81" s="118">
        <v>12</v>
      </c>
      <c r="AI81" s="131">
        <v>0.6</v>
      </c>
      <c r="AJ81" s="117">
        <v>55</v>
      </c>
      <c r="AK81" s="117">
        <v>92</v>
      </c>
      <c r="AL81" s="119">
        <v>27</v>
      </c>
      <c r="AM81" s="120">
        <v>0.39</v>
      </c>
      <c r="AN81" s="120">
        <v>0.42</v>
      </c>
      <c r="AO81" s="250">
        <v>4.1000000000000002E-2</v>
      </c>
      <c r="AP81" s="121"/>
      <c r="AQ81" s="68" t="s">
        <v>582</v>
      </c>
      <c r="AR81" s="8"/>
      <c r="AS81" s="172" t="s">
        <v>582</v>
      </c>
      <c r="AT81" s="172" t="s">
        <v>582</v>
      </c>
      <c r="AU81" s="172" t="s">
        <v>582</v>
      </c>
    </row>
    <row r="82" spans="1:66" s="85" customFormat="1" ht="14.1" hidden="1" customHeight="1" x14ac:dyDescent="0.25">
      <c r="A82" s="359" t="s">
        <v>135</v>
      </c>
      <c r="B82" s="484">
        <v>54</v>
      </c>
      <c r="C82" s="485">
        <v>436</v>
      </c>
      <c r="D82" s="63"/>
      <c r="E82" s="262">
        <v>19499957</v>
      </c>
      <c r="F82" s="24" t="s">
        <v>255</v>
      </c>
      <c r="G82" s="24" t="s">
        <v>257</v>
      </c>
      <c r="H82" s="24">
        <v>9713</v>
      </c>
      <c r="I82" s="72" t="s">
        <v>304</v>
      </c>
      <c r="J82" s="320" t="s">
        <v>303</v>
      </c>
      <c r="K82" s="61">
        <v>18863629</v>
      </c>
      <c r="L82" s="229">
        <v>43467</v>
      </c>
      <c r="M82" s="195">
        <v>69</v>
      </c>
      <c r="N82" s="264" t="s">
        <v>224</v>
      </c>
      <c r="O82" s="24" t="s">
        <v>224</v>
      </c>
      <c r="P82" s="229">
        <v>43690</v>
      </c>
      <c r="Q82" s="24">
        <v>716</v>
      </c>
      <c r="R82" s="24">
        <v>846</v>
      </c>
      <c r="S82" s="24">
        <v>744</v>
      </c>
      <c r="T82" s="25">
        <v>932</v>
      </c>
      <c r="U82" s="48">
        <v>3.138047138047138</v>
      </c>
      <c r="V82" s="46">
        <v>1116</v>
      </c>
      <c r="W82" s="48">
        <v>3.68</v>
      </c>
      <c r="X82" s="48">
        <v>3.2254335260115607</v>
      </c>
      <c r="Y82" s="24">
        <v>1182</v>
      </c>
      <c r="Z82" s="158">
        <v>2.0833333333333335</v>
      </c>
      <c r="AA82" s="161">
        <v>55.961914370389032</v>
      </c>
      <c r="AB82" s="65">
        <v>2.8413461538461537</v>
      </c>
      <c r="AC82" s="66">
        <v>35</v>
      </c>
      <c r="AD82" s="159">
        <v>33.4666</v>
      </c>
      <c r="AE82" s="160">
        <v>1130.3212435233161</v>
      </c>
      <c r="AF82" s="158">
        <v>90.939507856436819</v>
      </c>
      <c r="AG82" s="161">
        <v>73.450711113412922</v>
      </c>
      <c r="AH82" s="118">
        <v>10</v>
      </c>
      <c r="AI82" s="131">
        <v>-0.1</v>
      </c>
      <c r="AJ82" s="117">
        <v>57</v>
      </c>
      <c r="AK82" s="117">
        <v>106</v>
      </c>
      <c r="AL82" s="119">
        <v>27</v>
      </c>
      <c r="AM82" s="120">
        <v>0.27</v>
      </c>
      <c r="AN82" s="120">
        <v>0.35</v>
      </c>
      <c r="AO82" s="250">
        <v>1.0999999999999999E-2</v>
      </c>
      <c r="AP82" s="121"/>
      <c r="AQ82" s="68" t="s">
        <v>582</v>
      </c>
      <c r="AR82" s="8"/>
      <c r="AS82" s="172" t="s">
        <v>582</v>
      </c>
      <c r="AT82" s="172" t="s">
        <v>582</v>
      </c>
      <c r="AU82" s="172" t="s">
        <v>582</v>
      </c>
    </row>
    <row r="83" spans="1:66" s="85" customFormat="1" ht="14.1" customHeight="1" thickBot="1" x14ac:dyDescent="0.3">
      <c r="A83" s="356" t="s">
        <v>279</v>
      </c>
      <c r="B83" s="24">
        <v>54</v>
      </c>
      <c r="C83" s="56">
        <v>424</v>
      </c>
      <c r="D83" s="69"/>
      <c r="E83" s="322">
        <v>19480440</v>
      </c>
      <c r="F83" s="62" t="s">
        <v>255</v>
      </c>
      <c r="G83" s="62" t="s">
        <v>257</v>
      </c>
      <c r="H83" s="62">
        <v>9005</v>
      </c>
      <c r="I83" s="62">
        <v>9005</v>
      </c>
      <c r="J83" s="320" t="s">
        <v>585</v>
      </c>
      <c r="K83" s="61">
        <v>17570337</v>
      </c>
      <c r="L83" s="230">
        <v>43466</v>
      </c>
      <c r="M83" s="62">
        <v>75</v>
      </c>
      <c r="N83" s="321" t="s">
        <v>224</v>
      </c>
      <c r="O83" s="24" t="s">
        <v>224</v>
      </c>
      <c r="P83" s="229">
        <v>43663</v>
      </c>
      <c r="Q83" s="24">
        <v>660</v>
      </c>
      <c r="R83" s="24">
        <v>894</v>
      </c>
      <c r="S83" s="25">
        <v>680</v>
      </c>
      <c r="T83" s="25">
        <v>972</v>
      </c>
      <c r="U83" s="48">
        <v>3.261744966442953</v>
      </c>
      <c r="V83" s="46">
        <v>1170</v>
      </c>
      <c r="W83" s="48">
        <v>3.96</v>
      </c>
      <c r="X83" s="48">
        <v>3.3717579250720462</v>
      </c>
      <c r="Y83" s="24">
        <v>1406</v>
      </c>
      <c r="Z83" s="158">
        <v>3.6166666666666667</v>
      </c>
      <c r="AA83" s="161">
        <v>97.149883346995352</v>
      </c>
      <c r="AB83" s="65">
        <v>3.3717026378896882</v>
      </c>
      <c r="AC83" s="66">
        <v>39</v>
      </c>
      <c r="AD83" s="159">
        <v>37.429200000000002</v>
      </c>
      <c r="AE83" s="160">
        <v>1222.5454545454545</v>
      </c>
      <c r="AF83" s="158">
        <v>98.359366954775027</v>
      </c>
      <c r="AG83" s="161">
        <v>97.75462515088519</v>
      </c>
      <c r="AH83" s="118">
        <v>16</v>
      </c>
      <c r="AI83" s="131">
        <v>-2.2000000000000002</v>
      </c>
      <c r="AJ83" s="117">
        <v>65</v>
      </c>
      <c r="AK83" s="117">
        <v>105</v>
      </c>
      <c r="AL83" s="119">
        <v>0.16</v>
      </c>
      <c r="AM83" s="120">
        <v>0.71</v>
      </c>
      <c r="AN83" s="120">
        <v>0.25</v>
      </c>
      <c r="AO83" s="250">
        <v>0.05</v>
      </c>
      <c r="AP83" s="121"/>
      <c r="AQ83" s="68" t="s">
        <v>582</v>
      </c>
      <c r="AR83" s="8"/>
      <c r="AS83" s="172" t="s">
        <v>582</v>
      </c>
      <c r="AT83" s="172" t="s">
        <v>582</v>
      </c>
      <c r="AU83" s="172" t="s">
        <v>582</v>
      </c>
    </row>
    <row r="84" spans="1:66" s="85" customFormat="1" ht="14.1" customHeight="1" thickBot="1" x14ac:dyDescent="0.3">
      <c r="A84" s="359" t="s">
        <v>326</v>
      </c>
      <c r="B84" s="24">
        <v>54</v>
      </c>
      <c r="C84" s="56">
        <v>403</v>
      </c>
      <c r="D84" s="63"/>
      <c r="E84" s="262">
        <v>19497480</v>
      </c>
      <c r="F84" s="24" t="s">
        <v>255</v>
      </c>
      <c r="G84" s="24" t="s">
        <v>257</v>
      </c>
      <c r="H84" s="24">
        <v>911019</v>
      </c>
      <c r="I84" s="24">
        <v>99</v>
      </c>
      <c r="J84" s="320" t="s">
        <v>301</v>
      </c>
      <c r="K84" s="61">
        <v>16803191</v>
      </c>
      <c r="L84" s="229">
        <v>43479</v>
      </c>
      <c r="M84" s="24">
        <v>72</v>
      </c>
      <c r="N84" s="264" t="s">
        <v>224</v>
      </c>
      <c r="O84" s="24" t="s">
        <v>224</v>
      </c>
      <c r="P84" s="229">
        <v>43708</v>
      </c>
      <c r="Q84" s="24">
        <v>748</v>
      </c>
      <c r="R84" s="24">
        <v>792</v>
      </c>
      <c r="S84" s="24">
        <v>695</v>
      </c>
      <c r="T84" s="25">
        <v>910</v>
      </c>
      <c r="U84" s="48">
        <v>3.192982456140351</v>
      </c>
      <c r="V84" s="46">
        <v>1098</v>
      </c>
      <c r="W84" s="48">
        <v>3.76</v>
      </c>
      <c r="X84" s="48">
        <v>3.2874251497005988</v>
      </c>
      <c r="Y84" s="24">
        <v>1336</v>
      </c>
      <c r="Z84" s="82">
        <v>3.55</v>
      </c>
      <c r="AA84" s="65">
        <v>95.359102087142901</v>
      </c>
      <c r="AB84" s="65">
        <v>3.3069306930693068</v>
      </c>
      <c r="AC84" s="66">
        <v>37</v>
      </c>
      <c r="AD84" s="66">
        <v>35.915399999999998</v>
      </c>
      <c r="AE84" s="81">
        <v>1232.5999999999999</v>
      </c>
      <c r="AF84" s="82">
        <v>99.16830107027161</v>
      </c>
      <c r="AG84" s="65">
        <v>97.263701578707256</v>
      </c>
      <c r="AH84" s="118">
        <v>8</v>
      </c>
      <c r="AI84" s="131">
        <v>0.5</v>
      </c>
      <c r="AJ84" s="117">
        <v>58</v>
      </c>
      <c r="AK84" s="117">
        <v>104</v>
      </c>
      <c r="AL84" s="119">
        <v>16</v>
      </c>
      <c r="AM84" s="120">
        <v>1.08</v>
      </c>
      <c r="AN84" s="120">
        <v>0.22</v>
      </c>
      <c r="AO84" s="250">
        <v>4.2999999999999997E-2</v>
      </c>
      <c r="AP84" s="121"/>
      <c r="AQ84" s="68" t="s">
        <v>582</v>
      </c>
      <c r="AR84" s="8"/>
      <c r="AS84" s="172" t="s">
        <v>582</v>
      </c>
      <c r="AT84" s="172" t="s">
        <v>582</v>
      </c>
      <c r="AU84" s="172" t="s">
        <v>582</v>
      </c>
      <c r="AW84" s="85" t="s">
        <v>620</v>
      </c>
    </row>
    <row r="85" spans="1:66" s="85" customFormat="1" ht="14.1" customHeight="1" thickBot="1" x14ac:dyDescent="0.3">
      <c r="A85" s="359" t="s">
        <v>194</v>
      </c>
      <c r="B85" s="24">
        <v>54</v>
      </c>
      <c r="C85" s="56">
        <v>412</v>
      </c>
      <c r="D85" s="63"/>
      <c r="E85" s="262">
        <v>19482810</v>
      </c>
      <c r="F85" s="24" t="s">
        <v>255</v>
      </c>
      <c r="G85" s="24" t="s">
        <v>257</v>
      </c>
      <c r="H85" s="24">
        <v>2819</v>
      </c>
      <c r="I85" s="72">
        <v>2819</v>
      </c>
      <c r="J85" s="320" t="s">
        <v>303</v>
      </c>
      <c r="K85" s="61">
        <v>17085318</v>
      </c>
      <c r="L85" s="229">
        <v>43524</v>
      </c>
      <c r="M85" s="24">
        <v>72</v>
      </c>
      <c r="N85" s="264" t="s">
        <v>224</v>
      </c>
      <c r="O85" s="24" t="s">
        <v>224</v>
      </c>
      <c r="P85" s="229">
        <v>43709</v>
      </c>
      <c r="Q85" s="24">
        <v>685</v>
      </c>
      <c r="R85" s="24">
        <v>668</v>
      </c>
      <c r="S85" s="24">
        <v>742</v>
      </c>
      <c r="T85" s="25">
        <v>838</v>
      </c>
      <c r="U85" s="48">
        <v>3.4916666666666667</v>
      </c>
      <c r="V85" s="46">
        <v>966</v>
      </c>
      <c r="W85" s="48">
        <v>2.56</v>
      </c>
      <c r="X85" s="48">
        <v>3.3425605536332181</v>
      </c>
      <c r="Y85" s="24">
        <v>1242</v>
      </c>
      <c r="Z85" s="158">
        <v>3.3666666666666667</v>
      </c>
      <c r="AA85" s="161">
        <v>90.434453622548673</v>
      </c>
      <c r="AB85" s="65">
        <v>3.4596100278551534</v>
      </c>
      <c r="AC85" s="66">
        <v>37</v>
      </c>
      <c r="AD85" s="159">
        <v>37.598399999999998</v>
      </c>
      <c r="AE85" s="160">
        <v>1254.183908045977</v>
      </c>
      <c r="AF85" s="158">
        <v>100.90482507755421</v>
      </c>
      <c r="AG85" s="161">
        <v>95.66963935005144</v>
      </c>
      <c r="AH85" s="118">
        <v>14</v>
      </c>
      <c r="AI85" s="131">
        <v>-1.9</v>
      </c>
      <c r="AJ85" s="117">
        <v>45</v>
      </c>
      <c r="AK85" s="117">
        <v>88</v>
      </c>
      <c r="AL85" s="119">
        <v>38</v>
      </c>
      <c r="AM85" s="120">
        <v>0.7</v>
      </c>
      <c r="AN85" s="120">
        <v>0.35</v>
      </c>
      <c r="AO85" s="250">
        <v>1.4E-2</v>
      </c>
      <c r="AP85" s="121"/>
      <c r="AQ85" s="68" t="s">
        <v>582</v>
      </c>
      <c r="AR85" s="8"/>
      <c r="AS85" s="172" t="s">
        <v>582</v>
      </c>
      <c r="AT85" s="172" t="s">
        <v>582</v>
      </c>
      <c r="AU85" s="172" t="s">
        <v>582</v>
      </c>
    </row>
    <row r="86" spans="1:66" s="85" customFormat="1" ht="14.1" customHeight="1" thickBot="1" x14ac:dyDescent="0.3">
      <c r="A86" s="356" t="s">
        <v>314</v>
      </c>
      <c r="B86" s="139">
        <v>54</v>
      </c>
      <c r="C86" s="140">
        <v>422</v>
      </c>
      <c r="D86" s="141"/>
      <c r="E86" s="357">
        <v>19564205</v>
      </c>
      <c r="F86" s="138" t="s">
        <v>255</v>
      </c>
      <c r="G86" s="138" t="s">
        <v>257</v>
      </c>
      <c r="H86" s="138" t="s">
        <v>315</v>
      </c>
      <c r="I86" s="138" t="s">
        <v>315</v>
      </c>
      <c r="J86" s="327" t="s">
        <v>316</v>
      </c>
      <c r="K86" s="152">
        <v>17377430</v>
      </c>
      <c r="L86" s="232">
        <v>43503</v>
      </c>
      <c r="M86" s="138">
        <v>74</v>
      </c>
      <c r="N86" s="358" t="s">
        <v>224</v>
      </c>
      <c r="O86" s="139" t="s">
        <v>224</v>
      </c>
      <c r="P86" s="231">
        <v>43590</v>
      </c>
      <c r="Q86" s="139">
        <v>700</v>
      </c>
      <c r="R86" s="139">
        <v>716</v>
      </c>
      <c r="S86" s="24">
        <v>691</v>
      </c>
      <c r="T86" s="25">
        <v>862</v>
      </c>
      <c r="U86" s="48">
        <v>3.3026819923371646</v>
      </c>
      <c r="V86" s="46">
        <v>990</v>
      </c>
      <c r="W86" s="48">
        <v>2.56</v>
      </c>
      <c r="X86" s="48">
        <v>3.193548387096774</v>
      </c>
      <c r="Y86" s="24">
        <v>1338</v>
      </c>
      <c r="Z86" s="158">
        <v>3.9666666666666668</v>
      </c>
      <c r="AA86" s="161">
        <v>106.55148496122071</v>
      </c>
      <c r="AB86" s="65">
        <v>3.5210526315789474</v>
      </c>
      <c r="AC86" s="66">
        <v>36</v>
      </c>
      <c r="AD86" s="159">
        <v>35.813000000000002</v>
      </c>
      <c r="AE86" s="160">
        <v>1039.3959044368601</v>
      </c>
      <c r="AF86" s="158">
        <v>83.62414893915448</v>
      </c>
      <c r="AG86" s="161">
        <v>95.087816950187602</v>
      </c>
      <c r="AH86" s="118">
        <v>14</v>
      </c>
      <c r="AI86" s="131">
        <v>-1.5</v>
      </c>
      <c r="AJ86" s="117">
        <v>65</v>
      </c>
      <c r="AK86" s="117">
        <v>107</v>
      </c>
      <c r="AL86" s="119">
        <v>28</v>
      </c>
      <c r="AM86" s="120">
        <v>0.41</v>
      </c>
      <c r="AN86" s="120">
        <v>0.16</v>
      </c>
      <c r="AO86" s="250">
        <v>0.08</v>
      </c>
      <c r="AP86" s="121"/>
      <c r="AQ86" s="68" t="s">
        <v>582</v>
      </c>
      <c r="AR86" s="8"/>
      <c r="AS86" s="172" t="s">
        <v>582</v>
      </c>
      <c r="AT86" s="172" t="s">
        <v>582</v>
      </c>
      <c r="AU86" s="172" t="s">
        <v>582</v>
      </c>
    </row>
    <row r="87" spans="1:66" s="85" customFormat="1" ht="14.1" customHeight="1" thickBot="1" x14ac:dyDescent="0.3">
      <c r="A87" s="359" t="s">
        <v>357</v>
      </c>
      <c r="B87" s="24">
        <v>54</v>
      </c>
      <c r="C87" s="56">
        <v>409</v>
      </c>
      <c r="D87" s="63"/>
      <c r="E87" s="24">
        <v>19476373</v>
      </c>
      <c r="F87" s="24" t="s">
        <v>255</v>
      </c>
      <c r="G87" s="24" t="s">
        <v>257</v>
      </c>
      <c r="H87" s="24">
        <v>54</v>
      </c>
      <c r="I87" s="24">
        <v>54</v>
      </c>
      <c r="J87" s="320" t="s">
        <v>358</v>
      </c>
      <c r="K87" s="61">
        <v>18246194</v>
      </c>
      <c r="L87" s="229">
        <v>43468</v>
      </c>
      <c r="M87" s="24">
        <v>65</v>
      </c>
      <c r="N87" s="264" t="s">
        <v>224</v>
      </c>
      <c r="O87" s="24" t="s">
        <v>224</v>
      </c>
      <c r="P87" s="229">
        <v>43688</v>
      </c>
      <c r="Q87" s="24">
        <v>784</v>
      </c>
      <c r="R87" s="24">
        <v>894</v>
      </c>
      <c r="S87" s="24">
        <v>762</v>
      </c>
      <c r="T87" s="25">
        <v>1008</v>
      </c>
      <c r="U87" s="48">
        <v>3.4054054054054053</v>
      </c>
      <c r="V87" s="46">
        <v>1170</v>
      </c>
      <c r="W87" s="48">
        <v>3.24</v>
      </c>
      <c r="X87" s="48">
        <v>3.3913043478260869</v>
      </c>
      <c r="Y87" s="24">
        <v>1376</v>
      </c>
      <c r="Z87" s="158">
        <v>3.0666666666666669</v>
      </c>
      <c r="AA87" s="161">
        <v>82.37593795321267</v>
      </c>
      <c r="AB87" s="65">
        <v>3.3156626506024098</v>
      </c>
      <c r="AC87" s="66">
        <v>38</v>
      </c>
      <c r="AD87" s="159">
        <v>36.503999999999998</v>
      </c>
      <c r="AE87" s="160">
        <v>1247.7435897435898</v>
      </c>
      <c r="AF87" s="158">
        <v>100.38667204786127</v>
      </c>
      <c r="AG87" s="161">
        <v>91.381305000536969</v>
      </c>
      <c r="AH87" s="118">
        <v>10</v>
      </c>
      <c r="AI87" s="131">
        <v>0.5</v>
      </c>
      <c r="AJ87" s="117">
        <v>60</v>
      </c>
      <c r="AK87" s="117">
        <v>107</v>
      </c>
      <c r="AL87" s="119">
        <v>30</v>
      </c>
      <c r="AM87" s="120">
        <v>0.25</v>
      </c>
      <c r="AN87" s="120">
        <v>0.45</v>
      </c>
      <c r="AO87" s="250">
        <v>1.7000000000000001E-2</v>
      </c>
      <c r="AP87" s="121"/>
      <c r="AQ87" s="68" t="s">
        <v>582</v>
      </c>
      <c r="AR87" s="8"/>
      <c r="AS87" s="172" t="s">
        <v>582</v>
      </c>
      <c r="AT87" s="172" t="s">
        <v>582</v>
      </c>
      <c r="AU87" s="172" t="s">
        <v>582</v>
      </c>
    </row>
    <row r="88" spans="1:66" s="85" customFormat="1" ht="14.1" customHeight="1" thickBot="1" x14ac:dyDescent="0.3">
      <c r="A88" s="356" t="s">
        <v>26</v>
      </c>
      <c r="B88" s="24">
        <v>54</v>
      </c>
      <c r="C88" s="56">
        <v>430</v>
      </c>
      <c r="D88" s="69"/>
      <c r="E88" s="62">
        <v>19505761</v>
      </c>
      <c r="F88" s="62" t="s">
        <v>255</v>
      </c>
      <c r="G88" s="62" t="s">
        <v>257</v>
      </c>
      <c r="H88" s="62">
        <v>63</v>
      </c>
      <c r="I88" s="62" t="s">
        <v>266</v>
      </c>
      <c r="J88" s="320" t="s">
        <v>267</v>
      </c>
      <c r="K88" s="61">
        <v>17300401</v>
      </c>
      <c r="L88" s="230">
        <v>43521</v>
      </c>
      <c r="M88" s="62">
        <v>80</v>
      </c>
      <c r="N88" s="321" t="s">
        <v>224</v>
      </c>
      <c r="O88" s="62" t="s">
        <v>224</v>
      </c>
      <c r="P88" s="229">
        <v>43700</v>
      </c>
      <c r="Q88" s="24">
        <v>640</v>
      </c>
      <c r="R88" s="24">
        <v>696</v>
      </c>
      <c r="S88" s="24">
        <v>711</v>
      </c>
      <c r="T88" s="25">
        <v>772</v>
      </c>
      <c r="U88" s="48">
        <v>3.1769547325102883</v>
      </c>
      <c r="V88" s="46">
        <v>960</v>
      </c>
      <c r="W88" s="48">
        <v>3.76</v>
      </c>
      <c r="X88" s="48">
        <v>3.2876712328767121</v>
      </c>
      <c r="Y88" s="24">
        <v>1166</v>
      </c>
      <c r="Z88" s="158">
        <v>3.2833333333333332</v>
      </c>
      <c r="AA88" s="161">
        <v>88.195977047733109</v>
      </c>
      <c r="AB88" s="65">
        <v>3.2209944751381214</v>
      </c>
      <c r="AC88" s="66">
        <v>34</v>
      </c>
      <c r="AD88" s="159">
        <v>34.486199999999997</v>
      </c>
      <c r="AE88" s="160">
        <v>1170.8907103825136</v>
      </c>
      <c r="AF88" s="158">
        <v>94.203506804800682</v>
      </c>
      <c r="AG88" s="161">
        <v>91.199741926266896</v>
      </c>
      <c r="AH88" s="118">
        <v>9</v>
      </c>
      <c r="AI88" s="131">
        <v>-0.4</v>
      </c>
      <c r="AJ88" s="117">
        <v>54</v>
      </c>
      <c r="AK88" s="117">
        <v>93</v>
      </c>
      <c r="AL88" s="119">
        <v>32</v>
      </c>
      <c r="AM88" s="120">
        <v>0.14000000000000001</v>
      </c>
      <c r="AN88" s="120">
        <v>0.64</v>
      </c>
      <c r="AO88" s="250">
        <v>2.1000000000000001E-2</v>
      </c>
      <c r="AP88" s="121"/>
      <c r="AQ88" s="68" t="s">
        <v>582</v>
      </c>
      <c r="AR88" s="8"/>
      <c r="AS88" s="172" t="s">
        <v>582</v>
      </c>
      <c r="AT88" s="172" t="s">
        <v>582</v>
      </c>
      <c r="AU88" s="172" t="s">
        <v>582</v>
      </c>
    </row>
    <row r="89" spans="1:66" s="85" customFormat="1" ht="14.1" customHeight="1" thickBot="1" x14ac:dyDescent="0.3">
      <c r="A89" s="359" t="s">
        <v>280</v>
      </c>
      <c r="B89" s="24">
        <v>53</v>
      </c>
      <c r="C89" s="56">
        <v>455</v>
      </c>
      <c r="D89" s="63"/>
      <c r="E89" s="262">
        <v>19502675</v>
      </c>
      <c r="F89" s="24" t="s">
        <v>255</v>
      </c>
      <c r="G89" s="24" t="s">
        <v>257</v>
      </c>
      <c r="H89" s="24">
        <v>240</v>
      </c>
      <c r="I89" s="24">
        <v>240</v>
      </c>
      <c r="J89" s="320" t="s">
        <v>226</v>
      </c>
      <c r="K89" s="61">
        <v>16946262</v>
      </c>
      <c r="L89" s="229">
        <v>43476</v>
      </c>
      <c r="M89" s="24">
        <v>71</v>
      </c>
      <c r="N89" s="264" t="s">
        <v>224</v>
      </c>
      <c r="O89" s="24" t="s">
        <v>224</v>
      </c>
      <c r="P89" s="229">
        <v>43675</v>
      </c>
      <c r="Q89" s="24">
        <v>773</v>
      </c>
      <c r="R89" s="24">
        <v>890</v>
      </c>
      <c r="S89" s="24">
        <v>791</v>
      </c>
      <c r="T89" s="25">
        <v>946</v>
      </c>
      <c r="U89" s="48">
        <v>3.2847222222222223</v>
      </c>
      <c r="V89" s="46">
        <v>1060</v>
      </c>
      <c r="W89" s="48">
        <v>2.2799999999999998</v>
      </c>
      <c r="X89" s="48">
        <v>3.1454005934718099</v>
      </c>
      <c r="Y89" s="24">
        <v>1290</v>
      </c>
      <c r="Z89" s="158">
        <v>2.8666666666666667</v>
      </c>
      <c r="AA89" s="161">
        <v>77.003594173655316</v>
      </c>
      <c r="AB89" s="65">
        <v>3.1695331695331697</v>
      </c>
      <c r="AC89" s="66">
        <v>36</v>
      </c>
      <c r="AD89" s="159">
        <v>34.803199999999997</v>
      </c>
      <c r="AE89" s="160">
        <v>1188.6923076923076</v>
      </c>
      <c r="AF89" s="158">
        <v>95.635726634063545</v>
      </c>
      <c r="AG89" s="161">
        <v>86.31966040385943</v>
      </c>
      <c r="AH89" s="118">
        <v>19</v>
      </c>
      <c r="AI89" s="131">
        <v>-5.0999999999999996</v>
      </c>
      <c r="AJ89" s="117">
        <v>47</v>
      </c>
      <c r="AK89" s="117">
        <v>86</v>
      </c>
      <c r="AL89" s="119">
        <v>29</v>
      </c>
      <c r="AM89" s="120">
        <v>0.26</v>
      </c>
      <c r="AN89" s="120">
        <v>0.25</v>
      </c>
      <c r="AO89" s="250">
        <v>4.8000000000000001E-2</v>
      </c>
      <c r="AP89" s="121"/>
      <c r="AQ89" s="68" t="s">
        <v>582</v>
      </c>
      <c r="AR89" s="8"/>
      <c r="AS89" s="172" t="s">
        <v>582</v>
      </c>
      <c r="AT89" s="172" t="s">
        <v>582</v>
      </c>
      <c r="AU89" s="172" t="s">
        <v>582</v>
      </c>
    </row>
    <row r="90" spans="1:66" s="85" customFormat="1" ht="14.1" hidden="1" customHeight="1" x14ac:dyDescent="0.25">
      <c r="A90" s="359" t="s">
        <v>13</v>
      </c>
      <c r="B90" s="484">
        <v>53</v>
      </c>
      <c r="C90" s="485">
        <v>460</v>
      </c>
      <c r="D90" s="63"/>
      <c r="E90" s="262">
        <v>19512924</v>
      </c>
      <c r="F90" s="24" t="s">
        <v>255</v>
      </c>
      <c r="G90" s="24" t="s">
        <v>257</v>
      </c>
      <c r="H90" s="24" t="s">
        <v>272</v>
      </c>
      <c r="I90" s="24" t="s">
        <v>272</v>
      </c>
      <c r="J90" s="320" t="s">
        <v>563</v>
      </c>
      <c r="K90" s="61">
        <v>18346444</v>
      </c>
      <c r="L90" s="229">
        <v>43494</v>
      </c>
      <c r="M90" s="24">
        <v>77</v>
      </c>
      <c r="N90" s="264" t="s">
        <v>224</v>
      </c>
      <c r="O90" s="24" t="s">
        <v>224</v>
      </c>
      <c r="P90" s="229">
        <v>43708</v>
      </c>
      <c r="Q90" s="24">
        <v>740</v>
      </c>
      <c r="R90" s="24">
        <v>824</v>
      </c>
      <c r="S90" s="24">
        <v>734</v>
      </c>
      <c r="T90" s="25">
        <v>910</v>
      </c>
      <c r="U90" s="48">
        <v>1.4308176100628931</v>
      </c>
      <c r="V90" s="46">
        <v>1070</v>
      </c>
      <c r="W90" s="48">
        <v>3.2</v>
      </c>
      <c r="X90" s="48">
        <v>3.3542319749216301</v>
      </c>
      <c r="Y90" s="24">
        <v>1274</v>
      </c>
      <c r="Z90" s="158">
        <v>3.0333333333333332</v>
      </c>
      <c r="AA90" s="161">
        <v>81.480547323286402</v>
      </c>
      <c r="AB90" s="65">
        <v>3.2750642673521853</v>
      </c>
      <c r="AC90" s="66">
        <v>35</v>
      </c>
      <c r="AD90" s="159">
        <v>34.476399999999998</v>
      </c>
      <c r="AE90" s="160">
        <v>1222.2285714285715</v>
      </c>
      <c r="AF90" s="158">
        <v>98.333872260357438</v>
      </c>
      <c r="AG90" s="161">
        <v>89.907209791821913</v>
      </c>
      <c r="AH90" s="118">
        <v>12</v>
      </c>
      <c r="AI90" s="131">
        <v>0.3</v>
      </c>
      <c r="AJ90" s="117">
        <v>59</v>
      </c>
      <c r="AK90" s="117">
        <v>108</v>
      </c>
      <c r="AL90" s="119">
        <v>36</v>
      </c>
      <c r="AM90" s="120">
        <v>0.85</v>
      </c>
      <c r="AN90" s="120">
        <v>0.08</v>
      </c>
      <c r="AO90" s="250">
        <v>6.3E-2</v>
      </c>
      <c r="AP90" s="121"/>
      <c r="AQ90" s="68" t="s">
        <v>582</v>
      </c>
      <c r="AR90" s="8"/>
      <c r="AS90" s="172" t="s">
        <v>582</v>
      </c>
      <c r="AT90" s="172" t="s">
        <v>582</v>
      </c>
      <c r="AU90" s="172" t="s">
        <v>582</v>
      </c>
    </row>
    <row r="91" spans="1:66" s="85" customFormat="1" ht="14.1" hidden="1" customHeight="1" x14ac:dyDescent="0.25">
      <c r="A91" s="359" t="s">
        <v>235</v>
      </c>
      <c r="B91" s="484">
        <v>53</v>
      </c>
      <c r="C91" s="485">
        <v>469</v>
      </c>
      <c r="D91" s="63"/>
      <c r="E91" s="262">
        <v>19515803</v>
      </c>
      <c r="F91" s="24" t="s">
        <v>255</v>
      </c>
      <c r="G91" s="24" t="s">
        <v>257</v>
      </c>
      <c r="H91" s="24">
        <v>1903</v>
      </c>
      <c r="I91" s="24">
        <v>1903</v>
      </c>
      <c r="J91" s="320" t="s">
        <v>277</v>
      </c>
      <c r="K91" s="61">
        <v>17834288</v>
      </c>
      <c r="L91" s="229">
        <v>43535</v>
      </c>
      <c r="M91" s="24">
        <v>79</v>
      </c>
      <c r="N91" s="264" t="s">
        <v>224</v>
      </c>
      <c r="O91" s="24" t="s">
        <v>224</v>
      </c>
      <c r="P91" s="229">
        <v>43700</v>
      </c>
      <c r="Q91" s="24">
        <v>685</v>
      </c>
      <c r="R91" s="24">
        <v>680</v>
      </c>
      <c r="S91" s="24">
        <v>816</v>
      </c>
      <c r="T91" s="25">
        <v>744</v>
      </c>
      <c r="U91" s="48">
        <v>1.2504201680672269</v>
      </c>
      <c r="V91" s="25">
        <v>934</v>
      </c>
      <c r="W91" s="48">
        <v>3.8</v>
      </c>
      <c r="X91" s="48">
        <v>3.3597122302158273</v>
      </c>
      <c r="Y91" s="25">
        <v>1200</v>
      </c>
      <c r="Z91" s="158">
        <v>3.8</v>
      </c>
      <c r="AA91" s="161">
        <v>102.07453181158957</v>
      </c>
      <c r="AB91" s="65">
        <v>3.4482758620689653</v>
      </c>
      <c r="AC91" s="66">
        <v>34</v>
      </c>
      <c r="AD91" s="159">
        <v>35.009799999999998</v>
      </c>
      <c r="AE91" s="160">
        <v>1266.2732240437158</v>
      </c>
      <c r="AF91" s="158">
        <v>101.87746577899621</v>
      </c>
      <c r="AG91" s="161">
        <v>101.9759987952929</v>
      </c>
      <c r="AH91" s="117">
        <v>12</v>
      </c>
      <c r="AI91" s="131">
        <v>-0.1</v>
      </c>
      <c r="AJ91" s="117">
        <v>51</v>
      </c>
      <c r="AK91" s="117">
        <v>89</v>
      </c>
      <c r="AL91" s="117">
        <v>30</v>
      </c>
      <c r="AM91" s="126">
        <v>0.45</v>
      </c>
      <c r="AN91" s="126">
        <v>0.28999999999999998</v>
      </c>
      <c r="AO91" s="253">
        <v>3.5000000000000003E-2</v>
      </c>
      <c r="AP91" s="127"/>
      <c r="AQ91" s="68" t="s">
        <v>582</v>
      </c>
      <c r="AR91" s="8"/>
      <c r="AS91" s="172" t="s">
        <v>582</v>
      </c>
      <c r="AT91" s="172" t="s">
        <v>582</v>
      </c>
      <c r="AU91" s="172" t="s">
        <v>582</v>
      </c>
    </row>
    <row r="92" spans="1:66" s="85" customFormat="1" ht="14.1" customHeight="1" x14ac:dyDescent="0.25">
      <c r="A92" s="85" t="s">
        <v>613</v>
      </c>
      <c r="B92" s="73"/>
      <c r="C92" s="73"/>
      <c r="D92" s="73"/>
      <c r="E92" s="85" t="s">
        <v>637</v>
      </c>
      <c r="G92" s="73"/>
      <c r="H92" s="73"/>
      <c r="I92" s="173" t="s">
        <v>627</v>
      </c>
      <c r="J92" s="11"/>
      <c r="K92" s="73"/>
      <c r="L92" s="227"/>
      <c r="M92" s="155">
        <v>73.954545454545453</v>
      </c>
      <c r="N92" s="73"/>
      <c r="O92" s="73"/>
      <c r="P92" s="227"/>
      <c r="Q92" s="155">
        <v>701.5</v>
      </c>
      <c r="R92" s="155">
        <v>780.4545454545455</v>
      </c>
      <c r="S92" s="155">
        <v>729.72727272727275</v>
      </c>
      <c r="T92" s="155">
        <v>876.27272727272725</v>
      </c>
      <c r="U92" s="155">
        <v>1.376204939546809</v>
      </c>
      <c r="V92" s="155">
        <v>1056.090909090909</v>
      </c>
      <c r="W92" s="155">
        <v>3.5963636363636358</v>
      </c>
      <c r="X92" s="155">
        <v>3.3118298527203325</v>
      </c>
      <c r="Y92" s="155">
        <v>1305.3636363636363</v>
      </c>
      <c r="Z92" s="88">
        <v>3.5757575757575748</v>
      </c>
      <c r="AA92" s="88">
        <v>96.050994846631326</v>
      </c>
      <c r="AB92" s="88">
        <v>3.3566233845716242</v>
      </c>
      <c r="AC92" s="90">
        <v>36.363636363636367</v>
      </c>
      <c r="AD92" s="90">
        <v>35.841736363636365</v>
      </c>
      <c r="AE92" s="89">
        <v>1242.9374978669521</v>
      </c>
      <c r="AF92" s="88">
        <v>99.999999999999986</v>
      </c>
      <c r="AG92" s="88">
        <v>98.025497423315656</v>
      </c>
      <c r="AH92" s="89">
        <v>11.545454545454545</v>
      </c>
      <c r="AI92" s="90">
        <v>-0.52727272727272723</v>
      </c>
      <c r="AJ92" s="89">
        <v>57.31818181818182</v>
      </c>
      <c r="AK92" s="89">
        <v>102.86363636363636</v>
      </c>
      <c r="AL92" s="89">
        <v>26.416363636363634</v>
      </c>
      <c r="AM92" s="88">
        <v>0.5609090909090908</v>
      </c>
      <c r="AN92" s="88">
        <v>0.41545454545454541</v>
      </c>
      <c r="AO92" s="255">
        <v>2.4409090909090912E-2</v>
      </c>
      <c r="AP92" s="105"/>
      <c r="AQ92" s="73"/>
      <c r="AR92" s="8"/>
      <c r="AS92" s="265"/>
    </row>
    <row r="93" spans="1:66" s="85" customFormat="1" ht="14.1" customHeight="1" x14ac:dyDescent="0.25">
      <c r="B93" s="73"/>
      <c r="C93" s="73"/>
      <c r="D93" s="73"/>
      <c r="E93" s="73"/>
      <c r="F93" s="73"/>
      <c r="G93" s="73"/>
      <c r="H93" s="73"/>
      <c r="I93" s="9"/>
      <c r="K93" s="73"/>
      <c r="L93" s="227"/>
      <c r="M93" s="92"/>
      <c r="N93" s="73"/>
      <c r="O93" s="73"/>
      <c r="P93" s="227"/>
      <c r="Q93" s="92"/>
      <c r="R93" s="36"/>
      <c r="S93" s="36"/>
      <c r="T93" s="26"/>
      <c r="U93" s="52"/>
      <c r="V93" s="133" t="s">
        <v>636</v>
      </c>
      <c r="W93" s="11" t="s">
        <v>626</v>
      </c>
      <c r="X93" s="52"/>
      <c r="Y93" s="36"/>
      <c r="Z93" s="88">
        <v>3.7227699530516456</v>
      </c>
      <c r="AA93" s="36"/>
      <c r="AB93" s="37"/>
      <c r="AC93" s="39"/>
      <c r="AD93" s="39"/>
      <c r="AE93" s="38"/>
      <c r="AF93" s="45"/>
      <c r="AG93" s="39"/>
      <c r="AH93" s="30"/>
      <c r="AI93" s="133"/>
      <c r="AJ93" s="40"/>
      <c r="AK93" s="26"/>
      <c r="AL93" s="31"/>
      <c r="AM93" s="31"/>
      <c r="AN93" s="31"/>
      <c r="AO93" s="256"/>
      <c r="AP93" s="31"/>
      <c r="AQ93" s="42"/>
      <c r="AR93" s="42"/>
      <c r="AS93" s="265"/>
    </row>
    <row r="94" spans="1:66" s="11" customFormat="1" ht="14.1" hidden="1" customHeight="1" thickBot="1" x14ac:dyDescent="0.25">
      <c r="A94" s="11" t="s">
        <v>81</v>
      </c>
      <c r="B94" s="11" t="s">
        <v>81</v>
      </c>
      <c r="C94" s="9" t="s">
        <v>53</v>
      </c>
      <c r="D94" s="9"/>
      <c r="E94" s="9"/>
      <c r="G94" s="9" t="s">
        <v>54</v>
      </c>
      <c r="H94" s="9"/>
      <c r="I94" s="9"/>
      <c r="K94" s="9"/>
      <c r="L94" s="6">
        <v>2019</v>
      </c>
      <c r="M94" s="9" t="s">
        <v>55</v>
      </c>
      <c r="N94" s="9"/>
      <c r="O94" s="9" t="s">
        <v>56</v>
      </c>
      <c r="P94" s="18"/>
      <c r="Q94" s="9" t="s">
        <v>57</v>
      </c>
      <c r="R94" s="9" t="s">
        <v>84</v>
      </c>
      <c r="S94" s="6" t="s">
        <v>58</v>
      </c>
      <c r="T94" s="227">
        <v>44130</v>
      </c>
      <c r="U94" s="73" t="s">
        <v>634</v>
      </c>
      <c r="V94" s="227">
        <v>43813</v>
      </c>
      <c r="W94" s="73"/>
      <c r="X94" s="73" t="s">
        <v>59</v>
      </c>
      <c r="Y94" s="73" t="s">
        <v>615</v>
      </c>
      <c r="Z94" s="9" t="s">
        <v>615</v>
      </c>
      <c r="AA94" s="9" t="s">
        <v>53</v>
      </c>
      <c r="AB94" s="9" t="s">
        <v>60</v>
      </c>
      <c r="AC94" s="22" t="s">
        <v>55</v>
      </c>
      <c r="AD94" s="260">
        <v>365</v>
      </c>
      <c r="AE94" s="9">
        <v>365</v>
      </c>
      <c r="AF94" s="9">
        <v>365</v>
      </c>
      <c r="AG94" s="9"/>
      <c r="AH94" s="6"/>
      <c r="AI94" s="22"/>
      <c r="AJ94" s="6" t="s">
        <v>61</v>
      </c>
      <c r="AK94" s="6"/>
      <c r="AL94" s="9"/>
      <c r="AM94" s="9"/>
      <c r="AN94" s="9" t="s">
        <v>62</v>
      </c>
      <c r="AO94" s="249"/>
      <c r="AP94" s="19"/>
      <c r="AQ94" s="11" t="s">
        <v>248</v>
      </c>
      <c r="AS94" s="265"/>
      <c r="AT94" s="85"/>
      <c r="AU94" s="85"/>
      <c r="AW94" s="569" t="s">
        <v>623</v>
      </c>
      <c r="AX94" s="570"/>
      <c r="AY94" s="571"/>
    </row>
    <row r="95" spans="1:66" s="11" customFormat="1" ht="14.1" hidden="1" customHeight="1" x14ac:dyDescent="0.2">
      <c r="B95" s="9" t="s">
        <v>65</v>
      </c>
      <c r="C95" s="9" t="s">
        <v>66</v>
      </c>
      <c r="D95" s="9"/>
      <c r="E95" s="9" t="s">
        <v>67</v>
      </c>
      <c r="G95" s="9" t="s">
        <v>68</v>
      </c>
      <c r="H95" s="9" t="s">
        <v>69</v>
      </c>
      <c r="I95" s="9" t="s">
        <v>70</v>
      </c>
      <c r="K95" s="9"/>
      <c r="L95" s="18" t="s">
        <v>71</v>
      </c>
      <c r="M95" s="9" t="s">
        <v>72</v>
      </c>
      <c r="N95" s="11" t="s">
        <v>73</v>
      </c>
      <c r="O95" s="9" t="s">
        <v>74</v>
      </c>
      <c r="P95" s="18" t="s">
        <v>631</v>
      </c>
      <c r="Q95" s="9" t="s">
        <v>55</v>
      </c>
      <c r="R95" s="9" t="s">
        <v>85</v>
      </c>
      <c r="S95" s="6" t="s">
        <v>75</v>
      </c>
      <c r="T95" s="73" t="s">
        <v>63</v>
      </c>
      <c r="U95" s="73" t="s">
        <v>633</v>
      </c>
      <c r="V95" s="73" t="s">
        <v>614</v>
      </c>
      <c r="W95" s="73" t="s">
        <v>614</v>
      </c>
      <c r="X95" s="73" t="s">
        <v>76</v>
      </c>
      <c r="Y95" s="73" t="s">
        <v>53</v>
      </c>
      <c r="Z95" s="9" t="s">
        <v>53</v>
      </c>
      <c r="AA95" s="9" t="s">
        <v>77</v>
      </c>
      <c r="AB95" s="9" t="s">
        <v>75</v>
      </c>
      <c r="AC95" s="22" t="s">
        <v>78</v>
      </c>
      <c r="AD95" s="22" t="s">
        <v>75</v>
      </c>
      <c r="AE95" s="9" t="s">
        <v>75</v>
      </c>
      <c r="AF95" s="9" t="s">
        <v>79</v>
      </c>
      <c r="AG95" s="9" t="s">
        <v>80</v>
      </c>
      <c r="AH95" s="6"/>
      <c r="AI95" s="22" t="s">
        <v>81</v>
      </c>
      <c r="AJ95" s="6" t="s">
        <v>244</v>
      </c>
      <c r="AK95" s="6"/>
      <c r="AL95" s="9"/>
      <c r="AM95" s="9"/>
      <c r="AN95" s="9" t="s">
        <v>245</v>
      </c>
      <c r="AO95" s="249"/>
      <c r="AP95" s="19"/>
      <c r="AQ95" s="11" t="s">
        <v>82</v>
      </c>
      <c r="AS95" s="265"/>
      <c r="AT95" s="85"/>
      <c r="AU95" s="85"/>
    </row>
    <row r="96" spans="1:66" s="11" customFormat="1" ht="14.1" hidden="1" customHeight="1" x14ac:dyDescent="0.2">
      <c r="A96" s="9" t="s">
        <v>64</v>
      </c>
      <c r="B96" s="9" t="s">
        <v>86</v>
      </c>
      <c r="C96" s="9" t="s">
        <v>86</v>
      </c>
      <c r="D96" s="9" t="s">
        <v>87</v>
      </c>
      <c r="E96" s="9" t="s">
        <v>88</v>
      </c>
      <c r="F96" s="9" t="s">
        <v>89</v>
      </c>
      <c r="G96" s="9" t="s">
        <v>90</v>
      </c>
      <c r="H96" s="9" t="s">
        <v>86</v>
      </c>
      <c r="I96" s="9" t="s">
        <v>86</v>
      </c>
      <c r="J96" s="9" t="s">
        <v>51</v>
      </c>
      <c r="K96" s="9" t="s">
        <v>225</v>
      </c>
      <c r="L96" s="18" t="s">
        <v>83</v>
      </c>
      <c r="M96" s="9" t="s">
        <v>52</v>
      </c>
      <c r="N96" s="11" t="s">
        <v>91</v>
      </c>
      <c r="O96" s="9" t="s">
        <v>91</v>
      </c>
      <c r="P96" s="18" t="s">
        <v>83</v>
      </c>
      <c r="Q96" s="9" t="s">
        <v>99</v>
      </c>
      <c r="R96" s="23">
        <v>43750</v>
      </c>
      <c r="S96" s="9" t="s">
        <v>52</v>
      </c>
      <c r="T96" s="73" t="s">
        <v>568</v>
      </c>
      <c r="U96" s="73" t="s">
        <v>92</v>
      </c>
      <c r="V96" s="73" t="s">
        <v>52</v>
      </c>
      <c r="W96" s="73" t="s">
        <v>93</v>
      </c>
      <c r="X96" s="73" t="s">
        <v>92</v>
      </c>
      <c r="Y96" s="73" t="s">
        <v>52</v>
      </c>
      <c r="Z96" s="9" t="s">
        <v>93</v>
      </c>
      <c r="AA96" s="9" t="s">
        <v>94</v>
      </c>
      <c r="AB96" s="9" t="s">
        <v>92</v>
      </c>
      <c r="AC96" s="22" t="s">
        <v>95</v>
      </c>
      <c r="AD96" s="22" t="s">
        <v>96</v>
      </c>
      <c r="AE96" s="9" t="s">
        <v>52</v>
      </c>
      <c r="AF96" s="9" t="s">
        <v>94</v>
      </c>
      <c r="AG96" s="9" t="s">
        <v>97</v>
      </c>
      <c r="AH96" s="6" t="s">
        <v>101</v>
      </c>
      <c r="AI96" s="22" t="s">
        <v>98</v>
      </c>
      <c r="AJ96" s="6" t="s">
        <v>99</v>
      </c>
      <c r="AK96" s="6" t="s">
        <v>100</v>
      </c>
      <c r="AL96" s="9" t="s">
        <v>102</v>
      </c>
      <c r="AM96" s="9" t="s">
        <v>103</v>
      </c>
      <c r="AN96" s="9" t="s">
        <v>104</v>
      </c>
      <c r="AO96" s="249" t="s">
        <v>105</v>
      </c>
      <c r="AP96" s="19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462"/>
      <c r="BD96" s="462"/>
      <c r="BE96" s="462"/>
      <c r="BF96" s="462"/>
      <c r="BG96" s="462"/>
      <c r="BH96" s="462"/>
      <c r="BI96" s="462"/>
      <c r="BJ96" s="462"/>
      <c r="BK96" s="462"/>
      <c r="BL96" s="462"/>
      <c r="BM96" s="462"/>
      <c r="BN96" s="462"/>
    </row>
    <row r="97" spans="1:45" s="85" customFormat="1" ht="14.1" customHeight="1" thickBot="1" x14ac:dyDescent="0.3">
      <c r="A97" s="85" t="s">
        <v>573</v>
      </c>
      <c r="B97" s="112"/>
      <c r="C97" s="73"/>
      <c r="D97" s="92"/>
      <c r="E97" s="87"/>
      <c r="F97" s="87"/>
      <c r="G97" s="87"/>
      <c r="H97" s="87"/>
      <c r="I97" s="87"/>
      <c r="J97" s="112"/>
      <c r="K97" s="87"/>
      <c r="L97" s="233"/>
      <c r="M97" s="87"/>
      <c r="N97" s="112"/>
      <c r="O97" s="87"/>
      <c r="P97" s="233"/>
      <c r="Q97" s="87"/>
      <c r="R97" s="36"/>
      <c r="S97" s="36"/>
      <c r="T97" s="26"/>
      <c r="U97" s="55"/>
      <c r="V97" s="94"/>
      <c r="W97" s="55"/>
      <c r="X97" s="55"/>
      <c r="Y97" s="54"/>
      <c r="Z97" s="54"/>
      <c r="AA97" s="54"/>
      <c r="AB97" s="95"/>
      <c r="AC97" s="99"/>
      <c r="AD97" s="99"/>
      <c r="AE97" s="97"/>
      <c r="AF97" s="98"/>
      <c r="AG97" s="99"/>
      <c r="AH97" s="33"/>
      <c r="AI97" s="134"/>
      <c r="AJ97" s="101"/>
      <c r="AK97" s="100"/>
      <c r="AL97" s="34"/>
      <c r="AM97" s="34"/>
      <c r="AN97" s="34"/>
      <c r="AO97" s="257"/>
      <c r="AP97" s="34"/>
      <c r="AQ97" s="102"/>
      <c r="AR97" s="42"/>
      <c r="AS97" s="265"/>
    </row>
    <row r="98" spans="1:45" s="85" customFormat="1" ht="14.1" customHeight="1" thickBot="1" x14ac:dyDescent="0.3">
      <c r="A98" s="264" t="s">
        <v>319</v>
      </c>
      <c r="B98" s="24">
        <v>52</v>
      </c>
      <c r="C98" s="56">
        <v>519</v>
      </c>
      <c r="D98" s="63"/>
      <c r="E98" s="262">
        <v>3568161</v>
      </c>
      <c r="F98" s="24" t="s">
        <v>320</v>
      </c>
      <c r="G98" s="24" t="s">
        <v>281</v>
      </c>
      <c r="H98" s="195">
        <v>10</v>
      </c>
      <c r="I98" s="72" t="s">
        <v>324</v>
      </c>
      <c r="J98" s="153" t="s">
        <v>322</v>
      </c>
      <c r="K98" s="24">
        <v>3106954</v>
      </c>
      <c r="L98" s="229">
        <v>43528</v>
      </c>
      <c r="M98" s="24">
        <v>87</v>
      </c>
      <c r="N98" s="264" t="s">
        <v>224</v>
      </c>
      <c r="O98" s="24" t="s">
        <v>224</v>
      </c>
      <c r="P98" s="229">
        <v>43700</v>
      </c>
      <c r="Q98" s="24">
        <v>660</v>
      </c>
      <c r="R98" s="25">
        <v>700</v>
      </c>
      <c r="S98" s="25">
        <v>778</v>
      </c>
      <c r="T98" s="25">
        <v>738</v>
      </c>
      <c r="U98" s="48">
        <v>3.1271186440677967</v>
      </c>
      <c r="V98" s="24">
        <v>906</v>
      </c>
      <c r="W98" s="48">
        <v>3.36</v>
      </c>
      <c r="X98" s="48">
        <v>3.1789473684210527</v>
      </c>
      <c r="Y98" s="24">
        <v>1236</v>
      </c>
      <c r="Z98" s="82">
        <v>4.1500000000000004</v>
      </c>
      <c r="AA98" s="65">
        <v>124.62462462462463</v>
      </c>
      <c r="AB98" s="65">
        <v>3.4816901408450702</v>
      </c>
      <c r="AC98" s="66">
        <v>38</v>
      </c>
      <c r="AD98" s="66">
        <v>38.747999999999998</v>
      </c>
      <c r="AE98" s="81">
        <v>1281.6065573770493</v>
      </c>
      <c r="AF98" s="82">
        <v>103.93444754175417</v>
      </c>
      <c r="AG98" s="65">
        <v>114.2795360831894</v>
      </c>
      <c r="AH98" s="130">
        <v>11.1</v>
      </c>
      <c r="AI98" s="129">
        <v>0.8</v>
      </c>
      <c r="AJ98" s="129">
        <v>67.400000000000006</v>
      </c>
      <c r="AK98" s="129">
        <v>101.8</v>
      </c>
      <c r="AL98" s="130">
        <v>26.4</v>
      </c>
      <c r="AM98" s="120">
        <v>0.33</v>
      </c>
      <c r="AN98" s="120">
        <v>0.78</v>
      </c>
      <c r="AO98" s="250">
        <v>-9.1999999999999998E-2</v>
      </c>
      <c r="AP98" s="121"/>
      <c r="AQ98" s="68"/>
      <c r="AR98" s="68"/>
      <c r="AS98" s="265"/>
    </row>
    <row r="99" spans="1:45" s="85" customFormat="1" ht="14.1" hidden="1" customHeight="1" x14ac:dyDescent="0.25">
      <c r="A99" s="264" t="s">
        <v>370</v>
      </c>
      <c r="B99" s="484">
        <v>52</v>
      </c>
      <c r="C99" s="485">
        <v>517</v>
      </c>
      <c r="D99" s="63"/>
      <c r="E99" s="262" t="s">
        <v>554</v>
      </c>
      <c r="F99" s="24" t="s">
        <v>320</v>
      </c>
      <c r="G99" s="24" t="s">
        <v>281</v>
      </c>
      <c r="H99" s="195" t="s">
        <v>371</v>
      </c>
      <c r="I99" s="72" t="s">
        <v>525</v>
      </c>
      <c r="J99" s="103" t="s">
        <v>372</v>
      </c>
      <c r="K99" s="24" t="s">
        <v>555</v>
      </c>
      <c r="L99" s="229">
        <v>43522</v>
      </c>
      <c r="M99" s="24">
        <v>82</v>
      </c>
      <c r="N99" s="264" t="s">
        <v>224</v>
      </c>
      <c r="O99" s="24" t="s">
        <v>224</v>
      </c>
      <c r="P99" s="229">
        <v>43706</v>
      </c>
      <c r="Q99" s="24">
        <v>675</v>
      </c>
      <c r="R99" s="25">
        <v>832</v>
      </c>
      <c r="S99" s="25">
        <v>735</v>
      </c>
      <c r="T99" s="25">
        <v>914</v>
      </c>
      <c r="U99" s="48">
        <v>3.7768595041322315</v>
      </c>
      <c r="V99" s="46">
        <v>1038</v>
      </c>
      <c r="W99" s="48">
        <v>2.48</v>
      </c>
      <c r="X99" s="48">
        <v>3.5670103092783507</v>
      </c>
      <c r="Y99" s="24">
        <v>1194</v>
      </c>
      <c r="Z99" s="158">
        <v>2.3333333333333335</v>
      </c>
      <c r="AA99" s="161">
        <v>70.070070070070074</v>
      </c>
      <c r="AB99" s="65">
        <v>3.3074792243767313</v>
      </c>
      <c r="AC99" s="66">
        <v>36</v>
      </c>
      <c r="AD99" s="159">
        <v>36.523600000000002</v>
      </c>
      <c r="AE99" s="160">
        <v>1204.1525423728813</v>
      </c>
      <c r="AF99" s="158">
        <v>97.653159253229447</v>
      </c>
      <c r="AG99" s="161">
        <v>83.861614661649753</v>
      </c>
      <c r="AH99" s="130"/>
      <c r="AI99" s="129">
        <v>2.2000000000000002</v>
      </c>
      <c r="AJ99" s="129">
        <v>58</v>
      </c>
      <c r="AK99" s="129">
        <v>106</v>
      </c>
      <c r="AL99" s="130">
        <v>18</v>
      </c>
      <c r="AM99" s="120">
        <v>0.9</v>
      </c>
      <c r="AN99" s="120">
        <v>-0.1</v>
      </c>
      <c r="AO99" s="250">
        <v>0.02</v>
      </c>
      <c r="AP99" s="121"/>
      <c r="AQ99" s="68"/>
      <c r="AR99" s="68"/>
      <c r="AS99" s="265"/>
    </row>
    <row r="100" spans="1:45" s="85" customFormat="1" ht="14.1" customHeight="1" thickBot="1" x14ac:dyDescent="0.3">
      <c r="A100" s="264" t="s">
        <v>290</v>
      </c>
      <c r="B100" s="24">
        <v>52</v>
      </c>
      <c r="C100" s="56">
        <v>525</v>
      </c>
      <c r="D100" s="63"/>
      <c r="E100" s="262">
        <v>3605145</v>
      </c>
      <c r="F100" s="24" t="s">
        <v>320</v>
      </c>
      <c r="G100" s="24" t="s">
        <v>281</v>
      </c>
      <c r="H100" s="195" t="s">
        <v>293</v>
      </c>
      <c r="I100" s="24" t="s">
        <v>293</v>
      </c>
      <c r="J100" s="264" t="s">
        <v>292</v>
      </c>
      <c r="K100" s="24">
        <v>3001073</v>
      </c>
      <c r="L100" s="229">
        <v>43542</v>
      </c>
      <c r="M100" s="24">
        <v>80</v>
      </c>
      <c r="N100" s="264" t="s">
        <v>224</v>
      </c>
      <c r="O100" s="24" t="s">
        <v>224</v>
      </c>
      <c r="P100" s="229">
        <v>43673</v>
      </c>
      <c r="Q100" s="24">
        <v>518</v>
      </c>
      <c r="R100" s="24">
        <v>710</v>
      </c>
      <c r="S100" s="24">
        <v>896</v>
      </c>
      <c r="T100" s="25">
        <v>802</v>
      </c>
      <c r="U100" s="48">
        <v>3.6126126126126126</v>
      </c>
      <c r="V100" s="24">
        <v>990</v>
      </c>
      <c r="W100" s="48">
        <v>3.76</v>
      </c>
      <c r="X100" s="48">
        <v>3.6531365313653135</v>
      </c>
      <c r="Y100" s="24">
        <v>1210</v>
      </c>
      <c r="Z100" s="158">
        <v>3.4</v>
      </c>
      <c r="AA100" s="161">
        <v>102.10210210210209</v>
      </c>
      <c r="AB100" s="65">
        <v>3.5483870967741935</v>
      </c>
      <c r="AC100" s="66">
        <v>34</v>
      </c>
      <c r="AD100" s="159">
        <v>35.271599999999999</v>
      </c>
      <c r="AE100" s="160">
        <v>1423.2380952380952</v>
      </c>
      <c r="AF100" s="158">
        <v>115.42034042935281</v>
      </c>
      <c r="AG100" s="161">
        <v>108.76122126572744</v>
      </c>
      <c r="AH100" s="129">
        <v>12.9</v>
      </c>
      <c r="AI100" s="129">
        <v>0.4</v>
      </c>
      <c r="AJ100" s="129">
        <v>58.4</v>
      </c>
      <c r="AK100" s="129">
        <v>87.8</v>
      </c>
      <c r="AL100" s="129">
        <v>17.2</v>
      </c>
      <c r="AM100" s="126">
        <v>0.2</v>
      </c>
      <c r="AN100" s="126">
        <v>0.8</v>
      </c>
      <c r="AO100" s="253">
        <v>-6.6000000000000003E-2</v>
      </c>
      <c r="AP100" s="127"/>
      <c r="AQ100" s="25"/>
      <c r="AR100" s="25"/>
      <c r="AS100" s="265"/>
    </row>
    <row r="101" spans="1:45" s="85" customFormat="1" ht="14.1" customHeight="1" thickBot="1" x14ac:dyDescent="0.3">
      <c r="A101" s="264" t="s">
        <v>319</v>
      </c>
      <c r="B101" s="24">
        <v>52</v>
      </c>
      <c r="C101" s="56">
        <v>520</v>
      </c>
      <c r="D101" s="63"/>
      <c r="E101" s="262">
        <v>3568152</v>
      </c>
      <c r="F101" s="24" t="s">
        <v>320</v>
      </c>
      <c r="G101" s="24" t="s">
        <v>281</v>
      </c>
      <c r="H101" s="195">
        <v>8</v>
      </c>
      <c r="I101" s="72" t="s">
        <v>321</v>
      </c>
      <c r="J101" s="103" t="s">
        <v>322</v>
      </c>
      <c r="K101" s="24">
        <v>2966976</v>
      </c>
      <c r="L101" s="229">
        <v>43517</v>
      </c>
      <c r="M101" s="24">
        <v>85</v>
      </c>
      <c r="N101" s="264" t="s">
        <v>224</v>
      </c>
      <c r="O101" s="24" t="s">
        <v>224</v>
      </c>
      <c r="P101" s="229">
        <v>43700</v>
      </c>
      <c r="Q101" s="24">
        <v>680</v>
      </c>
      <c r="R101" s="25">
        <v>662</v>
      </c>
      <c r="S101" s="25">
        <v>735</v>
      </c>
      <c r="T101" s="25">
        <v>742</v>
      </c>
      <c r="U101" s="48">
        <v>3.0040485829959516</v>
      </c>
      <c r="V101" s="24">
        <v>922</v>
      </c>
      <c r="W101" s="48">
        <v>3.6</v>
      </c>
      <c r="X101" s="48">
        <v>3.1148648648648649</v>
      </c>
      <c r="Y101" s="24">
        <v>1190</v>
      </c>
      <c r="Z101" s="158">
        <v>3.7333333333333334</v>
      </c>
      <c r="AA101" s="161">
        <v>112.1121121121121</v>
      </c>
      <c r="AB101" s="65">
        <v>3.2513661202185791</v>
      </c>
      <c r="AC101" s="66">
        <v>38</v>
      </c>
      <c r="AD101" s="159">
        <v>38.336599999999997</v>
      </c>
      <c r="AE101" s="160">
        <v>1180.9016393442623</v>
      </c>
      <c r="AF101" s="158">
        <v>95.76758076019162</v>
      </c>
      <c r="AG101" s="161">
        <v>103.93984643615187</v>
      </c>
      <c r="AH101" s="130">
        <v>9.9</v>
      </c>
      <c r="AI101" s="129">
        <v>1.7</v>
      </c>
      <c r="AJ101" s="129">
        <v>68.099999999999994</v>
      </c>
      <c r="AK101" s="129">
        <v>99.3</v>
      </c>
      <c r="AL101" s="130">
        <v>22.5</v>
      </c>
      <c r="AM101" s="120">
        <v>0.12</v>
      </c>
      <c r="AN101" s="120">
        <v>0.88</v>
      </c>
      <c r="AO101" s="250">
        <v>-8.5000000000000006E-2</v>
      </c>
      <c r="AP101" s="121"/>
      <c r="AQ101" s="68"/>
      <c r="AR101" s="68"/>
      <c r="AS101" s="265"/>
    </row>
    <row r="102" spans="1:45" s="85" customFormat="1" ht="14.1" customHeight="1" thickBot="1" x14ac:dyDescent="0.3">
      <c r="A102" s="264" t="s">
        <v>319</v>
      </c>
      <c r="B102" s="24">
        <v>52</v>
      </c>
      <c r="C102" s="56">
        <v>518</v>
      </c>
      <c r="D102" s="63"/>
      <c r="E102" s="262">
        <v>3568153</v>
      </c>
      <c r="F102" s="24" t="s">
        <v>320</v>
      </c>
      <c r="G102" s="24" t="s">
        <v>281</v>
      </c>
      <c r="H102" s="195">
        <v>9</v>
      </c>
      <c r="I102" s="72" t="s">
        <v>323</v>
      </c>
      <c r="J102" s="103" t="s">
        <v>322</v>
      </c>
      <c r="K102" s="24">
        <v>2849396</v>
      </c>
      <c r="L102" s="229">
        <v>43519</v>
      </c>
      <c r="M102" s="24">
        <v>82</v>
      </c>
      <c r="N102" s="264" t="s">
        <v>224</v>
      </c>
      <c r="O102" s="24" t="s">
        <v>224</v>
      </c>
      <c r="P102" s="229">
        <v>43700</v>
      </c>
      <c r="Q102" s="24">
        <v>660</v>
      </c>
      <c r="R102" s="25">
        <v>700</v>
      </c>
      <c r="S102" s="25">
        <v>717</v>
      </c>
      <c r="T102" s="25">
        <v>746</v>
      </c>
      <c r="U102" s="48">
        <v>3.0448979591836736</v>
      </c>
      <c r="V102" s="24">
        <v>926</v>
      </c>
      <c r="W102" s="48">
        <v>3.6</v>
      </c>
      <c r="X102" s="48">
        <v>3.1496598639455784</v>
      </c>
      <c r="Y102" s="24">
        <v>1188</v>
      </c>
      <c r="Z102" s="158">
        <v>3.6833333333333331</v>
      </c>
      <c r="AA102" s="161">
        <v>110.61061061061059</v>
      </c>
      <c r="AB102" s="65">
        <v>3.2637362637362637</v>
      </c>
      <c r="AC102" s="66">
        <v>37</v>
      </c>
      <c r="AD102" s="159">
        <v>37.4114</v>
      </c>
      <c r="AE102" s="160">
        <v>1178.639344262295</v>
      </c>
      <c r="AF102" s="158">
        <v>95.584115414944065</v>
      </c>
      <c r="AG102" s="161">
        <v>103.09736301277732</v>
      </c>
      <c r="AH102" s="130">
        <v>11.1</v>
      </c>
      <c r="AI102" s="129">
        <v>1.4</v>
      </c>
      <c r="AJ102" s="129">
        <v>70.099999999999994</v>
      </c>
      <c r="AK102" s="129">
        <v>105.5</v>
      </c>
      <c r="AL102" s="130">
        <v>21.4</v>
      </c>
      <c r="AM102" s="120">
        <v>0.32</v>
      </c>
      <c r="AN102" s="120">
        <v>0.96</v>
      </c>
      <c r="AO102" s="250">
        <v>-9.5000000000000001E-2</v>
      </c>
      <c r="AP102" s="121"/>
      <c r="AQ102" s="68"/>
      <c r="AR102" s="68"/>
      <c r="AS102" s="265"/>
    </row>
    <row r="103" spans="1:45" s="85" customFormat="1" ht="14.1" customHeight="1" thickBot="1" x14ac:dyDescent="0.3">
      <c r="A103" s="264" t="s">
        <v>338</v>
      </c>
      <c r="B103" s="24">
        <v>52</v>
      </c>
      <c r="C103" s="56">
        <v>524</v>
      </c>
      <c r="D103" s="63"/>
      <c r="E103" s="262">
        <v>3594108</v>
      </c>
      <c r="F103" s="24" t="s">
        <v>320</v>
      </c>
      <c r="G103" s="24" t="s">
        <v>281</v>
      </c>
      <c r="H103" s="195" t="s">
        <v>339</v>
      </c>
      <c r="I103" s="72" t="s">
        <v>339</v>
      </c>
      <c r="J103" s="103" t="s">
        <v>605</v>
      </c>
      <c r="K103" s="24">
        <v>2588627</v>
      </c>
      <c r="L103" s="229">
        <v>43555</v>
      </c>
      <c r="M103" s="24">
        <v>75</v>
      </c>
      <c r="N103" s="264" t="s">
        <v>224</v>
      </c>
      <c r="O103" s="24" t="s">
        <v>224</v>
      </c>
      <c r="P103" s="229">
        <v>43697</v>
      </c>
      <c r="Q103" s="24">
        <v>536</v>
      </c>
      <c r="R103" s="25">
        <v>650</v>
      </c>
      <c r="S103" s="25">
        <v>709</v>
      </c>
      <c r="T103" s="25">
        <v>730</v>
      </c>
      <c r="U103" s="48">
        <v>3.4928229665071768</v>
      </c>
      <c r="V103" s="24">
        <v>880</v>
      </c>
      <c r="W103" s="48">
        <v>3</v>
      </c>
      <c r="X103" s="48">
        <v>3.4108527131782944</v>
      </c>
      <c r="Y103" s="24">
        <v>1134</v>
      </c>
      <c r="Z103" s="158">
        <v>3.3666666666666667</v>
      </c>
      <c r="AA103" s="161">
        <v>101.10110110110109</v>
      </c>
      <c r="AB103" s="65">
        <v>3.4573170731707319</v>
      </c>
      <c r="AC103" s="66">
        <v>32</v>
      </c>
      <c r="AD103" s="159">
        <v>33.757800000000003</v>
      </c>
      <c r="AE103" s="160">
        <v>1223.4086021505377</v>
      </c>
      <c r="AF103" s="158">
        <v>99.214767941404176</v>
      </c>
      <c r="AG103" s="161">
        <v>100.15793452125263</v>
      </c>
      <c r="AH103" s="129">
        <v>8.9</v>
      </c>
      <c r="AI103" s="129">
        <v>1.4</v>
      </c>
      <c r="AJ103" s="129">
        <v>66.5</v>
      </c>
      <c r="AK103" s="129">
        <v>91.6</v>
      </c>
      <c r="AL103" s="129">
        <v>21.4</v>
      </c>
      <c r="AM103" s="126">
        <v>0.2</v>
      </c>
      <c r="AN103" s="126">
        <v>0.77</v>
      </c>
      <c r="AO103" s="253">
        <v>-5.2999999999999999E-2</v>
      </c>
      <c r="AP103" s="127"/>
      <c r="AQ103" s="25"/>
      <c r="AR103" s="25"/>
      <c r="AS103" s="265"/>
    </row>
    <row r="104" spans="1:45" s="85" customFormat="1" ht="14.1" customHeight="1" thickBot="1" x14ac:dyDescent="0.3">
      <c r="A104" s="264" t="s">
        <v>536</v>
      </c>
      <c r="B104" s="24">
        <v>52</v>
      </c>
      <c r="C104" s="56">
        <v>522</v>
      </c>
      <c r="D104" s="63"/>
      <c r="E104" s="262">
        <v>3620910</v>
      </c>
      <c r="F104" s="24" t="s">
        <v>320</v>
      </c>
      <c r="G104" s="24" t="s">
        <v>281</v>
      </c>
      <c r="H104" s="195">
        <v>11</v>
      </c>
      <c r="I104" s="72" t="s">
        <v>535</v>
      </c>
      <c r="J104" s="103" t="s">
        <v>588</v>
      </c>
      <c r="K104" s="24">
        <v>3620662</v>
      </c>
      <c r="L104" s="229">
        <v>43549</v>
      </c>
      <c r="M104" s="24">
        <v>68</v>
      </c>
      <c r="N104" s="264" t="s">
        <v>224</v>
      </c>
      <c r="O104" s="24" t="s">
        <v>224</v>
      </c>
      <c r="P104" s="229">
        <v>43738</v>
      </c>
      <c r="Q104" s="24">
        <v>620</v>
      </c>
      <c r="R104" s="25">
        <v>668</v>
      </c>
      <c r="S104" s="25">
        <v>671</v>
      </c>
      <c r="T104" s="25">
        <v>728</v>
      </c>
      <c r="U104" s="48">
        <v>3.386046511627907</v>
      </c>
      <c r="V104" s="24">
        <v>828</v>
      </c>
      <c r="W104" s="48">
        <v>2</v>
      </c>
      <c r="X104" s="48">
        <v>3.1363636363636362</v>
      </c>
      <c r="Y104" s="24">
        <v>1110</v>
      </c>
      <c r="Z104" s="158">
        <v>3.1833333333333331</v>
      </c>
      <c r="AA104" s="161">
        <v>95.595595595595569</v>
      </c>
      <c r="AB104" s="65">
        <v>3.3233532934131738</v>
      </c>
      <c r="AC104" s="66">
        <v>31</v>
      </c>
      <c r="AD104" s="159">
        <v>32.5334</v>
      </c>
      <c r="AE104" s="160">
        <v>1211.6896551724139</v>
      </c>
      <c r="AF104" s="158">
        <v>98.2643964932156</v>
      </c>
      <c r="AG104" s="161">
        <v>96.929996044405584</v>
      </c>
      <c r="AH104" s="130">
        <v>7.5</v>
      </c>
      <c r="AI104" s="129">
        <v>1.8</v>
      </c>
      <c r="AJ104" s="129">
        <v>70.7</v>
      </c>
      <c r="AK104" s="129">
        <v>109.4</v>
      </c>
      <c r="AL104" s="130">
        <v>22.4</v>
      </c>
      <c r="AM104" s="120">
        <v>0.48</v>
      </c>
      <c r="AN104" s="120">
        <v>0.52</v>
      </c>
      <c r="AO104" s="250">
        <v>-3.5999999999999997E-2</v>
      </c>
      <c r="AP104" s="121"/>
      <c r="AQ104" s="68"/>
      <c r="AR104" s="68"/>
      <c r="AS104" s="265"/>
    </row>
    <row r="105" spans="1:45" s="85" customFormat="1" ht="14.1" hidden="1" customHeight="1" x14ac:dyDescent="0.25">
      <c r="A105" s="264" t="s">
        <v>536</v>
      </c>
      <c r="B105" s="484">
        <v>53</v>
      </c>
      <c r="C105" s="485">
        <v>441</v>
      </c>
      <c r="D105" s="63"/>
      <c r="E105" s="262">
        <v>3666357</v>
      </c>
      <c r="F105" s="24" t="s">
        <v>320</v>
      </c>
      <c r="G105" s="24" t="s">
        <v>257</v>
      </c>
      <c r="H105" s="195">
        <v>9</v>
      </c>
      <c r="I105" s="24" t="s">
        <v>524</v>
      </c>
      <c r="J105" s="321" t="s">
        <v>611</v>
      </c>
      <c r="K105" s="61">
        <v>18508170</v>
      </c>
      <c r="L105" s="229">
        <v>43541</v>
      </c>
      <c r="M105" s="24">
        <v>66</v>
      </c>
      <c r="N105" s="264" t="s">
        <v>224</v>
      </c>
      <c r="O105" s="24" t="s">
        <v>224</v>
      </c>
      <c r="P105" s="229">
        <v>43738</v>
      </c>
      <c r="Q105" s="24">
        <v>610</v>
      </c>
      <c r="R105" s="24">
        <v>722</v>
      </c>
      <c r="S105" s="24">
        <v>634</v>
      </c>
      <c r="T105" s="25">
        <v>742</v>
      </c>
      <c r="U105" s="48">
        <v>3.3273542600896859</v>
      </c>
      <c r="V105" s="24">
        <v>918</v>
      </c>
      <c r="W105" s="48">
        <v>3.52</v>
      </c>
      <c r="X105" s="48">
        <v>3.375</v>
      </c>
      <c r="Y105" s="24">
        <v>1186</v>
      </c>
      <c r="Z105" s="158">
        <v>3.7</v>
      </c>
      <c r="AA105" s="161">
        <v>111.1111111111111</v>
      </c>
      <c r="AB105" s="65">
        <v>3.4678362573099415</v>
      </c>
      <c r="AC105" s="66">
        <v>29</v>
      </c>
      <c r="AD105" s="159">
        <v>30.234200000000001</v>
      </c>
      <c r="AE105" s="160">
        <v>1269.5862068965516</v>
      </c>
      <c r="AF105" s="158">
        <v>102.9596331736023</v>
      </c>
      <c r="AG105" s="161">
        <v>107.03537214235669</v>
      </c>
      <c r="AH105" s="130">
        <v>14</v>
      </c>
      <c r="AI105" s="131">
        <v>0.6</v>
      </c>
      <c r="AJ105" s="129">
        <v>61.7</v>
      </c>
      <c r="AK105" s="129">
        <v>97.3</v>
      </c>
      <c r="AL105" s="130">
        <v>24</v>
      </c>
      <c r="AM105" s="120">
        <v>0.28000000000000003</v>
      </c>
      <c r="AN105" s="120">
        <v>0.57999999999999996</v>
      </c>
      <c r="AO105" s="250">
        <v>-4.2000000000000003E-2</v>
      </c>
      <c r="AP105" s="121"/>
      <c r="AQ105" s="68"/>
      <c r="AR105" s="68"/>
      <c r="AS105" s="265"/>
    </row>
    <row r="106" spans="1:45" s="85" customFormat="1" ht="14.1" customHeight="1" thickBot="1" x14ac:dyDescent="0.3">
      <c r="A106" s="264" t="s">
        <v>536</v>
      </c>
      <c r="B106" s="24">
        <v>52</v>
      </c>
      <c r="C106" s="56">
        <v>521</v>
      </c>
      <c r="D106" s="63"/>
      <c r="E106" s="262">
        <v>3620909</v>
      </c>
      <c r="F106" s="24" t="s">
        <v>320</v>
      </c>
      <c r="G106" s="24" t="s">
        <v>281</v>
      </c>
      <c r="H106" s="195">
        <v>14</v>
      </c>
      <c r="I106" s="72" t="s">
        <v>534</v>
      </c>
      <c r="J106" s="103" t="s">
        <v>588</v>
      </c>
      <c r="K106" s="24">
        <v>3620660</v>
      </c>
      <c r="L106" s="229">
        <v>43535</v>
      </c>
      <c r="M106" s="24">
        <v>72</v>
      </c>
      <c r="N106" s="264" t="s">
        <v>224</v>
      </c>
      <c r="O106" s="24" t="s">
        <v>224</v>
      </c>
      <c r="P106" s="229">
        <v>43738</v>
      </c>
      <c r="Q106" s="24">
        <v>620</v>
      </c>
      <c r="R106" s="25">
        <v>718</v>
      </c>
      <c r="S106" s="25">
        <v>611</v>
      </c>
      <c r="T106" s="25">
        <v>780</v>
      </c>
      <c r="U106" s="48">
        <v>3.4061135371179039</v>
      </c>
      <c r="V106" s="46">
        <v>900</v>
      </c>
      <c r="W106" s="48">
        <v>2.4</v>
      </c>
      <c r="X106" s="48">
        <v>3.2374100719424459</v>
      </c>
      <c r="Y106" s="24">
        <v>1130</v>
      </c>
      <c r="Z106" s="158">
        <v>2.9166666666666665</v>
      </c>
      <c r="AA106" s="161">
        <v>87.587587587587564</v>
      </c>
      <c r="AB106" s="65">
        <v>3.2471264367816093</v>
      </c>
      <c r="AC106" s="66">
        <v>34</v>
      </c>
      <c r="AD106" s="159">
        <v>35.009799999999998</v>
      </c>
      <c r="AE106" s="160">
        <v>1173.7586206896551</v>
      </c>
      <c r="AF106" s="158">
        <v>95.188303373248104</v>
      </c>
      <c r="AG106" s="161">
        <v>91.387945480417841</v>
      </c>
      <c r="AH106" s="130">
        <v>6.5</v>
      </c>
      <c r="AI106" s="129">
        <v>1.7</v>
      </c>
      <c r="AJ106" s="129">
        <v>68.599999999999994</v>
      </c>
      <c r="AK106" s="129">
        <v>106.4</v>
      </c>
      <c r="AL106" s="130">
        <v>22.7</v>
      </c>
      <c r="AM106" s="120">
        <v>0.66</v>
      </c>
      <c r="AN106" s="120">
        <v>0.66</v>
      </c>
      <c r="AO106" s="250">
        <v>-3.4000000000000002E-2</v>
      </c>
      <c r="AP106" s="121"/>
      <c r="AQ106" s="68"/>
      <c r="AR106" s="68"/>
      <c r="AS106" s="265"/>
    </row>
    <row r="107" spans="1:45" s="85" customFormat="1" ht="14.1" customHeight="1" thickBot="1" x14ac:dyDescent="0.3">
      <c r="A107" s="264" t="s">
        <v>536</v>
      </c>
      <c r="B107" s="24">
        <v>52</v>
      </c>
      <c r="C107" s="56">
        <v>523</v>
      </c>
      <c r="D107" s="63"/>
      <c r="E107" s="262">
        <v>3620908</v>
      </c>
      <c r="F107" s="24" t="s">
        <v>320</v>
      </c>
      <c r="G107" s="24" t="s">
        <v>281</v>
      </c>
      <c r="H107" s="195">
        <v>12</v>
      </c>
      <c r="I107" s="72" t="s">
        <v>547</v>
      </c>
      <c r="J107" s="103" t="s">
        <v>588</v>
      </c>
      <c r="K107" s="24">
        <v>3620661</v>
      </c>
      <c r="L107" s="229">
        <v>43544</v>
      </c>
      <c r="M107" s="24">
        <v>67</v>
      </c>
      <c r="N107" s="264" t="s">
        <v>224</v>
      </c>
      <c r="O107" s="24" t="s">
        <v>224</v>
      </c>
      <c r="P107" s="229">
        <v>43738</v>
      </c>
      <c r="Q107" s="24">
        <v>620</v>
      </c>
      <c r="R107" s="25">
        <v>698</v>
      </c>
      <c r="S107" s="25">
        <v>630</v>
      </c>
      <c r="T107" s="25">
        <v>782</v>
      </c>
      <c r="U107" s="48">
        <v>3.5545454545454547</v>
      </c>
      <c r="V107" s="24">
        <v>874</v>
      </c>
      <c r="W107" s="48">
        <v>1.84</v>
      </c>
      <c r="X107" s="48">
        <v>3.2490706319702602</v>
      </c>
      <c r="Y107" s="24">
        <v>1122</v>
      </c>
      <c r="Z107" s="158">
        <v>2.8333333333333335</v>
      </c>
      <c r="AA107" s="161">
        <v>85.085085085085083</v>
      </c>
      <c r="AB107" s="65">
        <v>3.3097345132743361</v>
      </c>
      <c r="AC107" s="66">
        <v>35</v>
      </c>
      <c r="AD107" s="159">
        <v>36.346400000000003</v>
      </c>
      <c r="AE107" s="160">
        <v>1183.9310344827586</v>
      </c>
      <c r="AF107" s="158">
        <v>96.013255619057574</v>
      </c>
      <c r="AG107" s="161">
        <v>90.549170352071329</v>
      </c>
      <c r="AH107" s="129">
        <v>8</v>
      </c>
      <c r="AI107" s="129">
        <v>0.8</v>
      </c>
      <c r="AJ107" s="129">
        <v>70</v>
      </c>
      <c r="AK107" s="129">
        <v>110.1</v>
      </c>
      <c r="AL107" s="129">
        <v>23</v>
      </c>
      <c r="AM107" s="126">
        <v>0.55000000000000004</v>
      </c>
      <c r="AN107" s="126">
        <v>0.48</v>
      </c>
      <c r="AO107" s="253">
        <v>-3.3000000000000002E-2</v>
      </c>
      <c r="AP107" s="127"/>
      <c r="AQ107" s="25"/>
      <c r="AR107" s="25"/>
      <c r="AS107" s="265"/>
    </row>
    <row r="108" spans="1:45" s="85" customFormat="1" ht="14.1" customHeight="1" x14ac:dyDescent="0.25">
      <c r="A108" s="85" t="s">
        <v>548</v>
      </c>
      <c r="B108" s="443"/>
      <c r="C108" s="73"/>
      <c r="D108" s="155"/>
      <c r="E108" s="85" t="s">
        <v>249</v>
      </c>
      <c r="G108" s="136"/>
      <c r="H108" s="136"/>
      <c r="I108" s="136"/>
      <c r="K108" s="73"/>
      <c r="L108" s="234"/>
      <c r="M108" s="89">
        <v>76.400000000000006</v>
      </c>
      <c r="O108" s="73"/>
      <c r="P108" s="227"/>
      <c r="Q108" s="89">
        <v>619.9</v>
      </c>
      <c r="R108" s="89">
        <v>706</v>
      </c>
      <c r="S108" s="89">
        <v>711.6</v>
      </c>
      <c r="T108" s="89">
        <v>770.4</v>
      </c>
      <c r="U108" s="340">
        <f t="shared" ref="U108" si="0">AVERAGE(U98:U107)</f>
        <v>3.373242003288039</v>
      </c>
      <c r="V108" s="89">
        <v>918.2</v>
      </c>
      <c r="W108" s="88">
        <v>2.9559999999999995</v>
      </c>
      <c r="X108" s="88">
        <v>3.3072315991329795</v>
      </c>
      <c r="Y108" s="136">
        <v>1170</v>
      </c>
      <c r="Z108" s="164">
        <v>3.3299999999999996</v>
      </c>
      <c r="AA108" s="164">
        <v>100</v>
      </c>
      <c r="AB108" s="164">
        <v>3.3658026419900628</v>
      </c>
      <c r="AC108" s="165">
        <v>34.4</v>
      </c>
      <c r="AD108" s="165">
        <v>35.417279999999998</v>
      </c>
      <c r="AE108" s="155">
        <v>1233.0912297986501</v>
      </c>
      <c r="AF108" s="164">
        <v>99.999999999999986</v>
      </c>
      <c r="AG108" s="164">
        <v>100</v>
      </c>
      <c r="AH108" s="90">
        <v>9.9888888888888889</v>
      </c>
      <c r="AI108" s="90">
        <v>1.2800000000000002</v>
      </c>
      <c r="AJ108" s="90">
        <v>65.95</v>
      </c>
      <c r="AK108" s="90">
        <v>101.52</v>
      </c>
      <c r="AL108" s="90">
        <v>21.9</v>
      </c>
      <c r="AM108" s="88">
        <v>0.40400000000000008</v>
      </c>
      <c r="AN108" s="88">
        <v>0.6329999999999999</v>
      </c>
      <c r="AO108" s="255">
        <v>-5.16E-2</v>
      </c>
      <c r="AP108" s="105"/>
      <c r="AQ108" s="89"/>
      <c r="AR108" s="89"/>
      <c r="AS108" s="265"/>
    </row>
    <row r="109" spans="1:45" s="85" customFormat="1" ht="14.1" customHeight="1" x14ac:dyDescent="0.25">
      <c r="A109" s="8"/>
      <c r="B109" s="8"/>
      <c r="C109" s="8"/>
      <c r="D109" s="8"/>
      <c r="E109" s="3"/>
      <c r="F109" s="8"/>
      <c r="G109" s="11"/>
      <c r="H109" s="11"/>
      <c r="I109" s="8"/>
      <c r="J109" s="9"/>
      <c r="K109" s="9"/>
      <c r="L109" s="228"/>
      <c r="M109" s="9"/>
      <c r="N109" s="11"/>
      <c r="O109" s="9"/>
      <c r="P109" s="228"/>
      <c r="Q109" s="3"/>
      <c r="R109" s="3"/>
      <c r="S109" s="11"/>
      <c r="T109" s="3" t="s">
        <v>81</v>
      </c>
      <c r="U109" s="8"/>
      <c r="V109" s="8"/>
      <c r="W109" s="3"/>
      <c r="X109" s="35" t="s">
        <v>81</v>
      </c>
      <c r="Y109" s="567">
        <v>43883</v>
      </c>
      <c r="Z109" s="156"/>
      <c r="AA109" s="3"/>
      <c r="AB109" s="3"/>
      <c r="AC109" s="162"/>
      <c r="AD109" s="162"/>
      <c r="AE109" s="3"/>
      <c r="AF109" s="3"/>
      <c r="AG109" s="3"/>
      <c r="AH109" s="30"/>
      <c r="AI109" s="133"/>
      <c r="AJ109" s="40"/>
      <c r="AK109" s="26"/>
      <c r="AL109" s="32"/>
      <c r="AM109" s="32"/>
      <c r="AN109" s="32"/>
      <c r="AO109" s="256"/>
      <c r="AP109" s="32"/>
      <c r="AQ109" s="42"/>
      <c r="AR109" s="42"/>
      <c r="AS109" s="265"/>
    </row>
    <row r="110" spans="1:45" s="85" customFormat="1" ht="14.1" customHeight="1" thickBot="1" x14ac:dyDescent="0.3">
      <c r="A110" s="11" t="s">
        <v>81</v>
      </c>
      <c r="B110" s="11"/>
      <c r="C110" s="11"/>
      <c r="D110" s="11"/>
      <c r="E110" s="9"/>
      <c r="F110" s="11"/>
      <c r="G110" s="11"/>
      <c r="H110" s="11"/>
      <c r="I110" s="9"/>
      <c r="J110" s="11"/>
      <c r="K110" s="9"/>
      <c r="L110" s="18"/>
      <c r="M110" s="9"/>
      <c r="N110" s="11"/>
      <c r="O110" s="9"/>
      <c r="P110" s="18"/>
      <c r="Q110" s="9"/>
      <c r="R110" s="9"/>
      <c r="S110" s="6"/>
      <c r="T110" s="73"/>
      <c r="U110" s="73"/>
      <c r="V110" s="73"/>
      <c r="W110" s="73"/>
      <c r="X110" s="73"/>
      <c r="Y110" s="73" t="s">
        <v>612</v>
      </c>
      <c r="Z110" s="73"/>
      <c r="AA110" s="18"/>
      <c r="AB110" s="18"/>
      <c r="AC110" s="18">
        <v>43873</v>
      </c>
      <c r="AD110" s="22"/>
      <c r="AE110" s="18" t="s">
        <v>616</v>
      </c>
      <c r="AF110" s="9" t="s">
        <v>616</v>
      </c>
      <c r="AG110" s="9"/>
      <c r="AH110" s="30"/>
      <c r="AI110" s="133"/>
      <c r="AJ110" s="40"/>
      <c r="AK110" s="26"/>
      <c r="AL110" s="32"/>
      <c r="AM110" s="32"/>
      <c r="AN110" s="32"/>
      <c r="AO110" s="256"/>
      <c r="AP110" s="32"/>
      <c r="AQ110" s="42"/>
      <c r="AR110" s="42"/>
      <c r="AS110" s="265"/>
    </row>
    <row r="111" spans="1:45" s="85" customFormat="1" ht="14.1" customHeight="1" thickBot="1" x14ac:dyDescent="0.3">
      <c r="A111" s="11" t="s">
        <v>81</v>
      </c>
      <c r="B111" s="11" t="s">
        <v>81</v>
      </c>
      <c r="C111" s="9" t="s">
        <v>53</v>
      </c>
      <c r="D111" s="9"/>
      <c r="E111" s="9"/>
      <c r="F111" s="11"/>
      <c r="G111" s="9" t="s">
        <v>54</v>
      </c>
      <c r="H111" s="9"/>
      <c r="I111" s="9"/>
      <c r="J111" s="11"/>
      <c r="K111" s="9"/>
      <c r="L111" s="6">
        <v>2019</v>
      </c>
      <c r="M111" s="9" t="s">
        <v>55</v>
      </c>
      <c r="N111" s="9"/>
      <c r="O111" s="9" t="s">
        <v>56</v>
      </c>
      <c r="P111" s="18"/>
      <c r="Q111" s="9" t="s">
        <v>57</v>
      </c>
      <c r="R111" s="9" t="s">
        <v>84</v>
      </c>
      <c r="S111" s="6" t="s">
        <v>58</v>
      </c>
      <c r="T111" s="568">
        <v>43764</v>
      </c>
      <c r="U111" s="73" t="s">
        <v>634</v>
      </c>
      <c r="V111" s="227">
        <v>43813</v>
      </c>
      <c r="W111" s="73"/>
      <c r="X111" s="73" t="s">
        <v>59</v>
      </c>
      <c r="Y111" s="73" t="s">
        <v>615</v>
      </c>
      <c r="Z111" s="9" t="s">
        <v>615</v>
      </c>
      <c r="AA111" s="9" t="s">
        <v>53</v>
      </c>
      <c r="AB111" s="9" t="s">
        <v>60</v>
      </c>
      <c r="AC111" s="22" t="s">
        <v>55</v>
      </c>
      <c r="AD111" s="260">
        <v>365</v>
      </c>
      <c r="AE111" s="9">
        <v>365</v>
      </c>
      <c r="AF111" s="9">
        <v>365</v>
      </c>
      <c r="AG111" s="9"/>
      <c r="AH111" s="118">
        <v>10</v>
      </c>
      <c r="AI111" s="129">
        <v>-0.5</v>
      </c>
      <c r="AJ111" s="117">
        <v>73</v>
      </c>
      <c r="AK111" s="117">
        <v>118</v>
      </c>
      <c r="AL111" s="118">
        <v>23</v>
      </c>
      <c r="AM111" s="119">
        <v>0.65</v>
      </c>
      <c r="AN111" s="119">
        <v>-0.01</v>
      </c>
      <c r="AO111" s="250">
        <v>0.04</v>
      </c>
      <c r="AP111" s="119"/>
      <c r="AQ111" s="68"/>
      <c r="AR111" s="68"/>
      <c r="AS111" s="265"/>
    </row>
    <row r="112" spans="1:45" s="85" customFormat="1" ht="14.1" customHeight="1" thickBot="1" x14ac:dyDescent="0.3">
      <c r="A112" s="11"/>
      <c r="B112" s="9" t="s">
        <v>65</v>
      </c>
      <c r="C112" s="9" t="s">
        <v>66</v>
      </c>
      <c r="D112" s="9"/>
      <c r="E112" s="9" t="s">
        <v>67</v>
      </c>
      <c r="F112" s="11"/>
      <c r="G112" s="9" t="s">
        <v>68</v>
      </c>
      <c r="H112" s="9" t="s">
        <v>69</v>
      </c>
      <c r="I112" s="9" t="s">
        <v>70</v>
      </c>
      <c r="J112" s="11"/>
      <c r="K112" s="9"/>
      <c r="L112" s="18" t="s">
        <v>71</v>
      </c>
      <c r="M112" s="9" t="s">
        <v>72</v>
      </c>
      <c r="N112" s="11" t="s">
        <v>73</v>
      </c>
      <c r="O112" s="9" t="s">
        <v>74</v>
      </c>
      <c r="P112" s="18" t="s">
        <v>631</v>
      </c>
      <c r="Q112" s="9" t="s">
        <v>55</v>
      </c>
      <c r="R112" s="9" t="s">
        <v>85</v>
      </c>
      <c r="S112" s="6" t="s">
        <v>75</v>
      </c>
      <c r="T112" s="73" t="s">
        <v>63</v>
      </c>
      <c r="U112" s="73" t="s">
        <v>633</v>
      </c>
      <c r="V112" s="73" t="s">
        <v>614</v>
      </c>
      <c r="W112" s="73" t="s">
        <v>614</v>
      </c>
      <c r="X112" s="73" t="s">
        <v>76</v>
      </c>
      <c r="Y112" s="73" t="s">
        <v>53</v>
      </c>
      <c r="Z112" s="9" t="s">
        <v>53</v>
      </c>
      <c r="AA112" s="9" t="s">
        <v>77</v>
      </c>
      <c r="AB112" s="9" t="s">
        <v>75</v>
      </c>
      <c r="AC112" s="22" t="s">
        <v>78</v>
      </c>
      <c r="AD112" s="22" t="s">
        <v>75</v>
      </c>
      <c r="AE112" s="9" t="s">
        <v>75</v>
      </c>
      <c r="AF112" s="9" t="s">
        <v>79</v>
      </c>
      <c r="AG112" s="9" t="s">
        <v>80</v>
      </c>
      <c r="AH112" s="118">
        <v>13</v>
      </c>
      <c r="AI112" s="129">
        <v>-1.1000000000000001</v>
      </c>
      <c r="AJ112" s="117">
        <v>59</v>
      </c>
      <c r="AK112" s="117">
        <v>97</v>
      </c>
      <c r="AL112" s="118">
        <v>25</v>
      </c>
      <c r="AM112" s="119">
        <v>0.62</v>
      </c>
      <c r="AN112" s="119">
        <v>-0.03</v>
      </c>
      <c r="AO112" s="250">
        <v>0.05</v>
      </c>
      <c r="AP112" s="119"/>
      <c r="AQ112" s="68"/>
      <c r="AR112" s="68"/>
      <c r="AS112" s="265"/>
    </row>
    <row r="113" spans="1:45" s="85" customFormat="1" ht="14.1" customHeight="1" thickBot="1" x14ac:dyDescent="0.3">
      <c r="A113" s="9" t="s">
        <v>64</v>
      </c>
      <c r="B113" s="9" t="s">
        <v>86</v>
      </c>
      <c r="C113" s="9" t="s">
        <v>86</v>
      </c>
      <c r="D113" s="9" t="s">
        <v>87</v>
      </c>
      <c r="E113" s="9" t="s">
        <v>88</v>
      </c>
      <c r="F113" s="9" t="s">
        <v>89</v>
      </c>
      <c r="G113" s="9" t="s">
        <v>90</v>
      </c>
      <c r="H113" s="9" t="s">
        <v>86</v>
      </c>
      <c r="I113" s="9" t="s">
        <v>86</v>
      </c>
      <c r="J113" s="9" t="s">
        <v>51</v>
      </c>
      <c r="K113" s="9" t="s">
        <v>225</v>
      </c>
      <c r="L113" s="18" t="s">
        <v>83</v>
      </c>
      <c r="M113" s="9" t="s">
        <v>52</v>
      </c>
      <c r="N113" s="11" t="s">
        <v>91</v>
      </c>
      <c r="O113" s="9" t="s">
        <v>91</v>
      </c>
      <c r="P113" s="18" t="s">
        <v>83</v>
      </c>
      <c r="Q113" s="9" t="s">
        <v>99</v>
      </c>
      <c r="R113" s="23">
        <v>43750</v>
      </c>
      <c r="S113" s="9" t="s">
        <v>52</v>
      </c>
      <c r="T113" s="73" t="s">
        <v>568</v>
      </c>
      <c r="U113" s="73" t="s">
        <v>92</v>
      </c>
      <c r="V113" s="73" t="s">
        <v>52</v>
      </c>
      <c r="W113" s="73" t="s">
        <v>93</v>
      </c>
      <c r="X113" s="73" t="s">
        <v>92</v>
      </c>
      <c r="Y113" s="73" t="s">
        <v>52</v>
      </c>
      <c r="Z113" s="9" t="s">
        <v>93</v>
      </c>
      <c r="AA113" s="9" t="s">
        <v>94</v>
      </c>
      <c r="AB113" s="9" t="s">
        <v>92</v>
      </c>
      <c r="AC113" s="22" t="s">
        <v>95</v>
      </c>
      <c r="AD113" s="22" t="s">
        <v>96</v>
      </c>
      <c r="AE113" s="9" t="s">
        <v>52</v>
      </c>
      <c r="AF113" s="9" t="s">
        <v>94</v>
      </c>
      <c r="AG113" s="9" t="s">
        <v>97</v>
      </c>
      <c r="AH113" s="118">
        <v>14</v>
      </c>
      <c r="AI113" s="129">
        <v>-2.2000000000000002</v>
      </c>
      <c r="AJ113" s="117">
        <v>57</v>
      </c>
      <c r="AK113" s="117">
        <v>90</v>
      </c>
      <c r="AL113" s="118">
        <v>24</v>
      </c>
      <c r="AM113" s="119">
        <v>0.55000000000000004</v>
      </c>
      <c r="AN113" s="119">
        <v>-0.08</v>
      </c>
      <c r="AO113" s="250">
        <v>0.04</v>
      </c>
      <c r="AP113" s="119"/>
      <c r="AQ113" s="68"/>
      <c r="AR113" s="68"/>
      <c r="AS113" s="265"/>
    </row>
    <row r="114" spans="1:45" s="85" customFormat="1" ht="14.1" customHeight="1" thickBot="1" x14ac:dyDescent="0.3">
      <c r="B114" s="112"/>
      <c r="C114" s="73"/>
      <c r="D114" s="92"/>
      <c r="E114" s="87"/>
      <c r="F114" s="87"/>
      <c r="G114" s="87"/>
      <c r="H114" s="87"/>
      <c r="I114" s="87"/>
      <c r="K114" s="73"/>
      <c r="L114" s="233"/>
      <c r="M114" s="92"/>
      <c r="N114" s="112"/>
      <c r="O114" s="87"/>
      <c r="P114" s="233"/>
      <c r="Q114" s="92"/>
      <c r="R114" s="36"/>
      <c r="S114" s="36"/>
      <c r="T114" s="26"/>
      <c r="U114" s="52"/>
      <c r="V114" s="41"/>
      <c r="W114" s="52"/>
      <c r="X114" s="52"/>
      <c r="Y114" s="36"/>
      <c r="Z114" s="36"/>
      <c r="AA114" s="36"/>
      <c r="AB114" s="37"/>
      <c r="AC114" s="39"/>
      <c r="AD114" s="39"/>
      <c r="AE114" s="38"/>
      <c r="AF114" s="39"/>
      <c r="AG114" s="39"/>
      <c r="AH114" s="118">
        <v>12</v>
      </c>
      <c r="AI114" s="129">
        <v>-0.6</v>
      </c>
      <c r="AJ114" s="117">
        <v>54</v>
      </c>
      <c r="AK114" s="117">
        <v>84</v>
      </c>
      <c r="AL114" s="118">
        <v>23</v>
      </c>
      <c r="AM114" s="119">
        <v>0.27</v>
      </c>
      <c r="AN114" s="119">
        <v>-0.12</v>
      </c>
      <c r="AO114" s="250">
        <v>0.01</v>
      </c>
      <c r="AP114" s="119"/>
      <c r="AQ114" s="68"/>
      <c r="AR114" s="68"/>
      <c r="AS114" s="265"/>
    </row>
    <row r="115" spans="1:45" s="85" customFormat="1" ht="14.1" customHeight="1" thickBot="1" x14ac:dyDescent="0.3">
      <c r="A115" s="85" t="s">
        <v>574</v>
      </c>
      <c r="B115" s="112"/>
      <c r="C115" s="73"/>
      <c r="D115" s="92"/>
      <c r="E115" s="87"/>
      <c r="F115" s="87"/>
      <c r="G115" s="87"/>
      <c r="H115" s="87"/>
      <c r="I115" s="87"/>
      <c r="J115" s="112"/>
      <c r="K115" s="87"/>
      <c r="L115" s="233"/>
      <c r="M115" s="87"/>
      <c r="N115" s="112"/>
      <c r="O115" s="87"/>
      <c r="P115" s="233"/>
      <c r="Q115" s="87"/>
      <c r="R115" s="54"/>
      <c r="S115" s="54"/>
      <c r="T115" s="94"/>
      <c r="U115" s="55"/>
      <c r="V115" s="53"/>
      <c r="W115" s="52"/>
      <c r="X115" s="52"/>
      <c r="Y115" s="36"/>
      <c r="Z115" s="36"/>
      <c r="AA115" s="36"/>
      <c r="AB115" s="37"/>
      <c r="AC115" s="39"/>
      <c r="AD115" s="39"/>
      <c r="AE115" s="38"/>
      <c r="AF115" s="45"/>
      <c r="AG115" s="39"/>
      <c r="AH115" s="118">
        <v>14</v>
      </c>
      <c r="AI115" s="129">
        <v>-0.2</v>
      </c>
      <c r="AJ115" s="117">
        <v>58</v>
      </c>
      <c r="AK115" s="117">
        <v>95</v>
      </c>
      <c r="AL115" s="118">
        <v>20</v>
      </c>
      <c r="AM115" s="119">
        <v>0.32</v>
      </c>
      <c r="AN115" s="119">
        <v>0.12</v>
      </c>
      <c r="AO115" s="250">
        <v>0.01</v>
      </c>
      <c r="AP115" s="119"/>
      <c r="AQ115" s="68"/>
      <c r="AR115" s="68"/>
      <c r="AS115" s="265"/>
    </row>
    <row r="116" spans="1:45" s="85" customFormat="1" ht="14.1" customHeight="1" thickBot="1" x14ac:dyDescent="0.3">
      <c r="A116" s="264" t="s">
        <v>295</v>
      </c>
      <c r="B116" s="24">
        <v>53</v>
      </c>
      <c r="C116" s="56">
        <v>478</v>
      </c>
      <c r="D116" s="63"/>
      <c r="E116" s="24">
        <v>4131978</v>
      </c>
      <c r="F116" s="24" t="s">
        <v>242</v>
      </c>
      <c r="G116" s="24" t="s">
        <v>54</v>
      </c>
      <c r="H116" s="24">
        <v>9511</v>
      </c>
      <c r="I116" s="24">
        <v>9511</v>
      </c>
      <c r="J116" s="264" t="s">
        <v>604</v>
      </c>
      <c r="K116" s="24">
        <v>1522095</v>
      </c>
      <c r="L116" s="229">
        <v>43493</v>
      </c>
      <c r="M116" s="24">
        <v>92</v>
      </c>
      <c r="N116" s="264" t="s">
        <v>224</v>
      </c>
      <c r="O116" s="24" t="s">
        <v>224</v>
      </c>
      <c r="P116" s="229">
        <v>43714</v>
      </c>
      <c r="Q116" s="24">
        <v>848</v>
      </c>
      <c r="R116" s="24">
        <v>834</v>
      </c>
      <c r="S116" s="24">
        <v>796</v>
      </c>
      <c r="T116" s="46">
        <v>950</v>
      </c>
      <c r="U116" s="48">
        <v>3.5055350553505535</v>
      </c>
      <c r="V116" s="27">
        <v>1126</v>
      </c>
      <c r="W116" s="48">
        <v>3.52</v>
      </c>
      <c r="X116" s="48">
        <v>3.5187499999999998</v>
      </c>
      <c r="Y116" s="24">
        <v>1470</v>
      </c>
      <c r="Z116" s="82">
        <v>4.333333333333333</v>
      </c>
      <c r="AA116" s="65">
        <v>111.51960784313724</v>
      </c>
      <c r="AB116" s="65">
        <v>3.7692307692307692</v>
      </c>
      <c r="AC116" s="66">
        <v>43</v>
      </c>
      <c r="AD116" s="66">
        <v>42.439</v>
      </c>
      <c r="AE116" s="81">
        <v>1384.8757396449705</v>
      </c>
      <c r="AF116" s="82">
        <v>111.75781960176081</v>
      </c>
      <c r="AG116" s="65">
        <v>111.63871372244903</v>
      </c>
      <c r="AH116" s="118">
        <v>12</v>
      </c>
      <c r="AI116" s="129">
        <v>-0.9</v>
      </c>
      <c r="AJ116" s="117">
        <v>67</v>
      </c>
      <c r="AK116" s="117">
        <v>106</v>
      </c>
      <c r="AL116" s="118">
        <v>21</v>
      </c>
      <c r="AM116" s="119">
        <v>0.52</v>
      </c>
      <c r="AN116" s="119">
        <v>0.03</v>
      </c>
      <c r="AO116" s="250">
        <v>0.03</v>
      </c>
      <c r="AP116" s="119"/>
      <c r="AQ116" s="68"/>
      <c r="AR116" s="68"/>
      <c r="AS116" s="265"/>
    </row>
    <row r="117" spans="1:45" s="85" customFormat="1" ht="14.1" customHeight="1" thickBot="1" x14ac:dyDescent="0.3">
      <c r="A117" s="264" t="s">
        <v>295</v>
      </c>
      <c r="B117" s="24">
        <v>53</v>
      </c>
      <c r="C117" s="56">
        <v>480</v>
      </c>
      <c r="D117" s="63"/>
      <c r="E117" s="24">
        <v>4131964</v>
      </c>
      <c r="F117" s="24" t="s">
        <v>242</v>
      </c>
      <c r="G117" s="24" t="s">
        <v>54</v>
      </c>
      <c r="H117" s="24">
        <v>9519</v>
      </c>
      <c r="I117" s="24">
        <v>9519</v>
      </c>
      <c r="J117" s="264" t="s">
        <v>298</v>
      </c>
      <c r="K117" s="24">
        <v>1433870</v>
      </c>
      <c r="L117" s="229">
        <v>43512</v>
      </c>
      <c r="M117" s="24">
        <v>84</v>
      </c>
      <c r="N117" s="264" t="s">
        <v>224</v>
      </c>
      <c r="O117" s="24" t="s">
        <v>224</v>
      </c>
      <c r="P117" s="229">
        <v>43714</v>
      </c>
      <c r="Q117" s="24">
        <v>730</v>
      </c>
      <c r="R117" s="24">
        <v>692</v>
      </c>
      <c r="S117" s="24">
        <v>741</v>
      </c>
      <c r="T117" s="46">
        <v>784</v>
      </c>
      <c r="U117" s="48">
        <v>3.1111111111111112</v>
      </c>
      <c r="V117" s="27">
        <v>982</v>
      </c>
      <c r="W117" s="48">
        <v>3.96</v>
      </c>
      <c r="X117" s="48">
        <v>3.2624584717607972</v>
      </c>
      <c r="Y117" s="24">
        <v>1298</v>
      </c>
      <c r="Z117" s="82">
        <v>4.2833333333333332</v>
      </c>
      <c r="AA117" s="65">
        <v>110.23284313725487</v>
      </c>
      <c r="AB117" s="65">
        <v>3.4986522911051212</v>
      </c>
      <c r="AC117" s="66">
        <v>36</v>
      </c>
      <c r="AD117" s="66">
        <v>36.1496</v>
      </c>
      <c r="AE117" s="81">
        <v>1278.7514792899408</v>
      </c>
      <c r="AF117" s="82">
        <v>103.19371843036747</v>
      </c>
      <c r="AG117" s="65">
        <v>106.71328078381117</v>
      </c>
      <c r="AH117" s="118">
        <v>13</v>
      </c>
      <c r="AI117" s="129">
        <v>-0.4</v>
      </c>
      <c r="AJ117" s="117">
        <v>57</v>
      </c>
      <c r="AK117" s="117">
        <v>93</v>
      </c>
      <c r="AL117" s="118">
        <v>25</v>
      </c>
      <c r="AM117" s="119">
        <v>0.28000000000000003</v>
      </c>
      <c r="AN117" s="119">
        <v>0.13</v>
      </c>
      <c r="AO117" s="250">
        <v>0.03</v>
      </c>
      <c r="AP117" s="119"/>
      <c r="AQ117" s="68"/>
      <c r="AR117" s="68"/>
      <c r="AS117" s="265"/>
    </row>
    <row r="118" spans="1:45" s="85" customFormat="1" ht="14.1" customHeight="1" thickBot="1" x14ac:dyDescent="0.3">
      <c r="A118" s="264" t="s">
        <v>295</v>
      </c>
      <c r="B118" s="24">
        <v>53</v>
      </c>
      <c r="C118" s="56">
        <v>477</v>
      </c>
      <c r="D118" s="63"/>
      <c r="E118" s="24">
        <v>4131944</v>
      </c>
      <c r="F118" s="24" t="s">
        <v>354</v>
      </c>
      <c r="G118" s="24" t="s">
        <v>54</v>
      </c>
      <c r="H118" s="24">
        <v>9507</v>
      </c>
      <c r="I118" s="24">
        <v>9507</v>
      </c>
      <c r="J118" s="264" t="s">
        <v>296</v>
      </c>
      <c r="K118" s="24">
        <v>1103324</v>
      </c>
      <c r="L118" s="229">
        <v>43492</v>
      </c>
      <c r="M118" s="24">
        <v>78</v>
      </c>
      <c r="N118" s="264" t="s">
        <v>224</v>
      </c>
      <c r="O118" s="24" t="s">
        <v>224</v>
      </c>
      <c r="P118" s="229">
        <v>43714</v>
      </c>
      <c r="Q118" s="24">
        <v>688</v>
      </c>
      <c r="R118" s="24">
        <v>650</v>
      </c>
      <c r="S118" s="24">
        <v>660</v>
      </c>
      <c r="T118" s="46">
        <v>734</v>
      </c>
      <c r="U118" s="48">
        <v>2.6985294117647061</v>
      </c>
      <c r="V118" s="27">
        <v>962</v>
      </c>
      <c r="W118" s="48">
        <v>4.5599999999999996</v>
      </c>
      <c r="X118" s="48">
        <v>2.9968847352024923</v>
      </c>
      <c r="Y118" s="24">
        <v>1262</v>
      </c>
      <c r="Z118" s="158">
        <v>4.4000000000000004</v>
      </c>
      <c r="AA118" s="161">
        <v>113.23529411764706</v>
      </c>
      <c r="AB118" s="65">
        <v>3.2276214833759589</v>
      </c>
      <c r="AC118" s="66">
        <v>34</v>
      </c>
      <c r="AD118" s="159">
        <v>33.401600000000002</v>
      </c>
      <c r="AE118" s="160">
        <v>1203.4319526627219</v>
      </c>
      <c r="AF118" s="158">
        <v>97.115522511177858</v>
      </c>
      <c r="AG118" s="161">
        <v>105.17540831441246</v>
      </c>
      <c r="AH118" s="163">
        <v>12.571428571428571</v>
      </c>
      <c r="AI118" s="163">
        <v>-0.84285714285714308</v>
      </c>
      <c r="AJ118" s="163">
        <v>60.714285714285715</v>
      </c>
      <c r="AK118" s="163">
        <v>97.571428571428569</v>
      </c>
      <c r="AL118" s="163">
        <v>23</v>
      </c>
      <c r="AM118" s="57">
        <v>0.45857142857142857</v>
      </c>
      <c r="AN118" s="57">
        <v>5.7142857142857117E-3</v>
      </c>
      <c r="AO118" s="258">
        <v>0.03</v>
      </c>
      <c r="AP118" s="115"/>
      <c r="AQ118" s="40"/>
      <c r="AR118" s="40"/>
      <c r="AS118" s="265"/>
    </row>
    <row r="119" spans="1:45" s="85" customFormat="1" ht="14.1" customHeight="1" thickBot="1" x14ac:dyDescent="0.3">
      <c r="A119" s="264" t="s">
        <v>278</v>
      </c>
      <c r="B119" s="24">
        <v>53</v>
      </c>
      <c r="C119" s="56">
        <v>476</v>
      </c>
      <c r="D119" s="63"/>
      <c r="E119" s="24">
        <v>4109154</v>
      </c>
      <c r="F119" s="24" t="s">
        <v>242</v>
      </c>
      <c r="G119" s="24" t="s">
        <v>54</v>
      </c>
      <c r="H119" s="24">
        <v>150</v>
      </c>
      <c r="I119" s="24">
        <v>150</v>
      </c>
      <c r="J119" s="264" t="s">
        <v>584</v>
      </c>
      <c r="K119" s="24">
        <v>1671036</v>
      </c>
      <c r="L119" s="229">
        <v>43541</v>
      </c>
      <c r="M119" s="24">
        <v>80</v>
      </c>
      <c r="N119" s="264" t="s">
        <v>224</v>
      </c>
      <c r="O119" s="24" t="s">
        <v>224</v>
      </c>
      <c r="P119" s="229">
        <v>43681</v>
      </c>
      <c r="Q119" s="24">
        <v>525</v>
      </c>
      <c r="R119" s="24">
        <v>730</v>
      </c>
      <c r="S119" s="24">
        <v>725</v>
      </c>
      <c r="T119" s="46">
        <v>814</v>
      </c>
      <c r="U119" s="48">
        <v>3.6502242152466366</v>
      </c>
      <c r="V119" s="27">
        <v>984</v>
      </c>
      <c r="W119" s="48">
        <v>3.4</v>
      </c>
      <c r="X119" s="48">
        <v>3.6176470588235294</v>
      </c>
      <c r="Y119" s="24">
        <v>1240</v>
      </c>
      <c r="Z119" s="158">
        <v>3.55</v>
      </c>
      <c r="AA119" s="161">
        <v>91.360294117647044</v>
      </c>
      <c r="AB119" s="65">
        <v>3.6257309941520468</v>
      </c>
      <c r="AC119" s="66">
        <v>37</v>
      </c>
      <c r="AD119" s="159">
        <v>38.234200000000001</v>
      </c>
      <c r="AE119" s="160">
        <v>1291.3366336633662</v>
      </c>
      <c r="AF119" s="158">
        <v>104.20932537029853</v>
      </c>
      <c r="AG119" s="161">
        <v>97.784809743972787</v>
      </c>
      <c r="AH119" s="30"/>
      <c r="AI119" s="133"/>
      <c r="AJ119" s="40"/>
      <c r="AK119" s="26"/>
      <c r="AL119" s="31"/>
      <c r="AM119" s="32"/>
      <c r="AN119" s="32"/>
      <c r="AO119" s="256"/>
      <c r="AP119" s="31"/>
      <c r="AQ119" s="42"/>
      <c r="AR119" s="42"/>
      <c r="AS119" s="265"/>
    </row>
    <row r="120" spans="1:45" s="85" customFormat="1" ht="14.1" customHeight="1" thickBot="1" x14ac:dyDescent="0.3">
      <c r="A120" s="264" t="s">
        <v>307</v>
      </c>
      <c r="B120" s="24">
        <v>53</v>
      </c>
      <c r="C120" s="56">
        <v>481</v>
      </c>
      <c r="D120" s="63"/>
      <c r="E120" s="24">
        <v>4058182</v>
      </c>
      <c r="F120" s="24" t="s">
        <v>242</v>
      </c>
      <c r="G120" s="24" t="s">
        <v>54</v>
      </c>
      <c r="H120" s="24" t="s">
        <v>309</v>
      </c>
      <c r="I120" s="24" t="s">
        <v>309</v>
      </c>
      <c r="J120" s="264" t="s">
        <v>596</v>
      </c>
      <c r="K120" s="24">
        <v>1522080</v>
      </c>
      <c r="L120" s="229">
        <v>43523</v>
      </c>
      <c r="M120" s="24">
        <v>86</v>
      </c>
      <c r="N120" s="264" t="s">
        <v>224</v>
      </c>
      <c r="O120" s="24" t="s">
        <v>224</v>
      </c>
      <c r="P120" s="229">
        <v>43716</v>
      </c>
      <c r="Q120" s="24">
        <v>659</v>
      </c>
      <c r="R120" s="24">
        <v>650</v>
      </c>
      <c r="S120" s="24">
        <v>692</v>
      </c>
      <c r="T120" s="46">
        <v>732</v>
      </c>
      <c r="U120" s="48">
        <v>3.0373443983402488</v>
      </c>
      <c r="V120" s="27">
        <v>922</v>
      </c>
      <c r="W120" s="48">
        <v>3.8</v>
      </c>
      <c r="X120" s="48">
        <v>3.1793103448275861</v>
      </c>
      <c r="Y120" s="24">
        <v>1186</v>
      </c>
      <c r="Z120" s="158">
        <v>3.7833333333333332</v>
      </c>
      <c r="AA120" s="161">
        <v>97.365196078431353</v>
      </c>
      <c r="AB120" s="65">
        <v>3.2944444444444443</v>
      </c>
      <c r="AC120" s="66">
        <v>38</v>
      </c>
      <c r="AD120" s="159">
        <v>38.561</v>
      </c>
      <c r="AE120" s="160">
        <v>1196.9101796407185</v>
      </c>
      <c r="AF120" s="158">
        <v>96.58922321080631</v>
      </c>
      <c r="AG120" s="161">
        <v>96.977209644618824</v>
      </c>
      <c r="AH120" s="30"/>
      <c r="AI120" s="133"/>
      <c r="AJ120" s="40"/>
      <c r="AK120" s="26"/>
      <c r="AL120" s="31"/>
      <c r="AM120" s="32"/>
      <c r="AN120" s="32"/>
      <c r="AO120" s="256"/>
      <c r="AP120" s="31"/>
      <c r="AQ120" s="42"/>
      <c r="AR120" s="42"/>
      <c r="AS120" s="265"/>
    </row>
    <row r="121" spans="1:45" s="85" customFormat="1" ht="14.1" customHeight="1" thickBot="1" x14ac:dyDescent="0.3">
      <c r="A121" s="264" t="s">
        <v>295</v>
      </c>
      <c r="B121" s="24">
        <v>53</v>
      </c>
      <c r="C121" s="56">
        <v>479</v>
      </c>
      <c r="D121" s="63"/>
      <c r="E121" s="24">
        <v>4131954</v>
      </c>
      <c r="F121" s="24" t="s">
        <v>242</v>
      </c>
      <c r="G121" s="24" t="s">
        <v>54</v>
      </c>
      <c r="H121" s="24">
        <v>9509</v>
      </c>
      <c r="I121" s="24">
        <v>9509</v>
      </c>
      <c r="J121" s="264" t="s">
        <v>297</v>
      </c>
      <c r="K121" s="24">
        <v>1368570</v>
      </c>
      <c r="L121" s="229">
        <v>43492</v>
      </c>
      <c r="M121" s="24">
        <v>82</v>
      </c>
      <c r="N121" s="264" t="s">
        <v>224</v>
      </c>
      <c r="O121" s="24" t="s">
        <v>224</v>
      </c>
      <c r="P121" s="229">
        <v>43714</v>
      </c>
      <c r="Q121" s="24">
        <v>818</v>
      </c>
      <c r="R121" s="24">
        <v>762</v>
      </c>
      <c r="S121" s="24">
        <v>771</v>
      </c>
      <c r="T121" s="46">
        <v>842</v>
      </c>
      <c r="U121" s="48">
        <v>3.0955882352941178</v>
      </c>
      <c r="V121" s="27">
        <v>1066</v>
      </c>
      <c r="W121" s="48">
        <v>4.4800000000000004</v>
      </c>
      <c r="X121" s="48">
        <v>3.3208722741433023</v>
      </c>
      <c r="Y121" s="24">
        <v>1262</v>
      </c>
      <c r="Z121" s="82">
        <v>3.5</v>
      </c>
      <c r="AA121" s="65">
        <v>90.073529411764696</v>
      </c>
      <c r="AB121" s="65">
        <v>3.2276214833759589</v>
      </c>
      <c r="AC121" s="66">
        <v>37</v>
      </c>
      <c r="AD121" s="66">
        <v>36.401600000000002</v>
      </c>
      <c r="AE121" s="81">
        <v>1191.3550295857988</v>
      </c>
      <c r="AF121" s="82">
        <v>96.140929230396495</v>
      </c>
      <c r="AG121" s="65">
        <v>93.107229321080595</v>
      </c>
      <c r="AH121" s="129">
        <v>8.3000000000000007</v>
      </c>
      <c r="AI121" s="129">
        <v>2.2000000000000002</v>
      </c>
      <c r="AJ121" s="129">
        <v>69.400000000000006</v>
      </c>
      <c r="AK121" s="129">
        <v>101.8</v>
      </c>
      <c r="AL121" s="129">
        <v>19.399999999999999</v>
      </c>
      <c r="AM121" s="126">
        <v>0.23</v>
      </c>
      <c r="AN121" s="126">
        <v>0.83</v>
      </c>
      <c r="AO121" s="253">
        <v>-9.0999999999999998E-2</v>
      </c>
      <c r="AP121" s="127"/>
      <c r="AQ121" s="25"/>
      <c r="AR121" s="25"/>
    </row>
    <row r="122" spans="1:45" s="85" customFormat="1" ht="14.1" hidden="1" customHeight="1" x14ac:dyDescent="0.25">
      <c r="A122" s="264" t="s">
        <v>307</v>
      </c>
      <c r="B122" s="24">
        <v>53</v>
      </c>
      <c r="C122" s="56">
        <v>482</v>
      </c>
      <c r="D122" s="63"/>
      <c r="E122" s="24">
        <v>4058176</v>
      </c>
      <c r="F122" s="24" t="s">
        <v>242</v>
      </c>
      <c r="G122" s="24" t="s">
        <v>54</v>
      </c>
      <c r="H122" s="24" t="s">
        <v>308</v>
      </c>
      <c r="I122" s="24" t="s">
        <v>308</v>
      </c>
      <c r="J122" s="264" t="s">
        <v>596</v>
      </c>
      <c r="K122" s="24">
        <v>1522084</v>
      </c>
      <c r="L122" s="229">
        <v>43530</v>
      </c>
      <c r="M122" s="24">
        <v>88</v>
      </c>
      <c r="N122" s="264" t="s">
        <v>224</v>
      </c>
      <c r="O122" s="24" t="s">
        <v>224</v>
      </c>
      <c r="P122" s="229">
        <v>43716</v>
      </c>
      <c r="Q122" s="24">
        <v>694</v>
      </c>
      <c r="R122" s="24">
        <v>650</v>
      </c>
      <c r="S122" s="24">
        <v>752</v>
      </c>
      <c r="T122" s="46">
        <v>684</v>
      </c>
      <c r="U122" s="48">
        <v>2.9230769230769229</v>
      </c>
      <c r="V122" s="27">
        <v>936</v>
      </c>
      <c r="W122" s="48">
        <v>5.04</v>
      </c>
      <c r="X122" s="48">
        <v>3.3074204946996466</v>
      </c>
      <c r="Y122" s="24">
        <v>1086</v>
      </c>
      <c r="Z122" s="158">
        <v>3.35</v>
      </c>
      <c r="AA122" s="161">
        <v>86.213235294117638</v>
      </c>
      <c r="AB122" s="65">
        <v>3.0764872521246458</v>
      </c>
      <c r="AC122" s="66">
        <v>35</v>
      </c>
      <c r="AD122" s="159">
        <v>35.822800000000001</v>
      </c>
      <c r="AE122" s="160">
        <v>1127.5688622754492</v>
      </c>
      <c r="AF122" s="158">
        <v>90.993461645192582</v>
      </c>
      <c r="AG122" s="161">
        <v>88.603348469655117</v>
      </c>
      <c r="AH122" s="130">
        <v>11.1</v>
      </c>
      <c r="AI122" s="129">
        <v>1.6</v>
      </c>
      <c r="AJ122" s="129">
        <v>63.5</v>
      </c>
      <c r="AK122" s="129">
        <v>91.1</v>
      </c>
      <c r="AL122" s="130">
        <v>18.3</v>
      </c>
      <c r="AM122" s="119">
        <v>-0.12</v>
      </c>
      <c r="AN122" s="119">
        <v>0.9</v>
      </c>
      <c r="AO122" s="250">
        <v>-0.10199999999999999</v>
      </c>
      <c r="AP122" s="121"/>
      <c r="AQ122" s="68"/>
      <c r="AR122" s="68"/>
      <c r="AS122" s="265"/>
    </row>
    <row r="123" spans="1:45" s="85" customFormat="1" ht="14.1" customHeight="1" thickBot="1" x14ac:dyDescent="0.3">
      <c r="A123" s="444" t="s">
        <v>368</v>
      </c>
      <c r="B123" s="267"/>
      <c r="C123" s="107"/>
      <c r="D123" s="166"/>
      <c r="E123" s="166"/>
      <c r="F123" s="444" t="s">
        <v>608</v>
      </c>
      <c r="G123" s="166"/>
      <c r="H123" s="166"/>
      <c r="I123" s="166"/>
      <c r="K123" s="107"/>
      <c r="L123" s="235"/>
      <c r="M123" s="445">
        <v>84.285714285714292</v>
      </c>
      <c r="N123" s="444"/>
      <c r="O123" s="107"/>
      <c r="P123" s="244"/>
      <c r="Q123" s="445">
        <v>708.85714285714289</v>
      </c>
      <c r="R123" s="133">
        <v>709.71428571428567</v>
      </c>
      <c r="S123" s="133">
        <v>733.85714285714289</v>
      </c>
      <c r="T123" s="40">
        <v>791.42857142857144</v>
      </c>
      <c r="U123" s="44">
        <v>3.8857142857142861</v>
      </c>
      <c r="V123" s="40">
        <v>996.85714285714289</v>
      </c>
      <c r="W123" s="44">
        <v>4.1085714285714285</v>
      </c>
      <c r="X123" s="44">
        <v>3.3147633399224792</v>
      </c>
      <c r="Y123" s="133">
        <v>1257.7142857142858</v>
      </c>
      <c r="Z123" s="167">
        <v>3.8857142857142861</v>
      </c>
      <c r="AA123" s="167">
        <v>100</v>
      </c>
      <c r="AB123" s="167">
        <v>3.388541245401278</v>
      </c>
      <c r="AC123" s="168">
        <v>37.142857142857146</v>
      </c>
      <c r="AD123" s="168">
        <v>37.287114285714289</v>
      </c>
      <c r="AE123" s="133">
        <v>1239.1756966804237</v>
      </c>
      <c r="AF123" s="167">
        <v>100</v>
      </c>
      <c r="AG123" s="167">
        <v>99.999999999999986</v>
      </c>
      <c r="AH123" s="130">
        <v>8.1999999999999993</v>
      </c>
      <c r="AI123" s="129">
        <v>3.3</v>
      </c>
      <c r="AJ123" s="129">
        <v>74.099999999999994</v>
      </c>
      <c r="AK123" s="129">
        <v>107</v>
      </c>
      <c r="AL123" s="130">
        <v>17.7</v>
      </c>
      <c r="AM123" s="119">
        <v>0.14000000000000001</v>
      </c>
      <c r="AN123" s="119">
        <v>0.76</v>
      </c>
      <c r="AO123" s="250">
        <v>-8.4000000000000005E-2</v>
      </c>
      <c r="AP123" s="121"/>
      <c r="AQ123" s="68"/>
      <c r="AR123" s="68"/>
      <c r="AS123" s="265"/>
    </row>
    <row r="124" spans="1:45" s="85" customFormat="1" ht="14.1" customHeight="1" thickBot="1" x14ac:dyDescent="0.3">
      <c r="A124" s="73"/>
      <c r="B124" s="73"/>
      <c r="C124" s="73"/>
      <c r="D124" s="446"/>
      <c r="E124" s="36"/>
      <c r="F124" s="73" t="s">
        <v>81</v>
      </c>
      <c r="G124" s="73"/>
      <c r="H124" s="73"/>
      <c r="I124" s="73"/>
      <c r="J124" s="73"/>
      <c r="K124" s="73"/>
      <c r="L124" s="227"/>
      <c r="M124" s="73"/>
      <c r="N124" s="73"/>
      <c r="O124" s="73"/>
      <c r="P124" s="227"/>
      <c r="Q124" s="73"/>
      <c r="R124" s="36"/>
      <c r="S124" s="36"/>
      <c r="T124" s="26"/>
      <c r="U124" s="52"/>
      <c r="V124" s="41"/>
      <c r="W124" s="52"/>
      <c r="X124" s="52"/>
      <c r="Y124" s="36"/>
      <c r="Z124" s="36"/>
      <c r="AA124" s="36"/>
      <c r="AB124" s="37"/>
      <c r="AC124" s="39"/>
      <c r="AD124" s="39"/>
      <c r="AE124" s="38"/>
      <c r="AF124" s="39"/>
      <c r="AG124" s="39"/>
      <c r="AH124" s="130">
        <v>9.4</v>
      </c>
      <c r="AI124" s="129">
        <v>2.8</v>
      </c>
      <c r="AJ124" s="129">
        <v>66.900000000000006</v>
      </c>
      <c r="AK124" s="129">
        <v>97</v>
      </c>
      <c r="AL124" s="130">
        <v>21</v>
      </c>
      <c r="AM124" s="119">
        <v>0.05</v>
      </c>
      <c r="AN124" s="119">
        <v>0.78</v>
      </c>
      <c r="AO124" s="250">
        <v>-0.106</v>
      </c>
      <c r="AP124" s="121"/>
      <c r="AQ124" s="68"/>
      <c r="AR124" s="68"/>
      <c r="AS124" s="265"/>
    </row>
    <row r="125" spans="1:45" s="85" customFormat="1" ht="14.1" customHeight="1" thickBot="1" x14ac:dyDescent="0.3">
      <c r="A125" s="85" t="s">
        <v>575</v>
      </c>
      <c r="B125" s="112"/>
      <c r="C125" s="73"/>
      <c r="D125" s="87"/>
      <c r="E125" s="87"/>
      <c r="F125" s="87"/>
      <c r="G125" s="87"/>
      <c r="H125" s="87"/>
      <c r="I125" s="87"/>
      <c r="J125" s="112"/>
      <c r="K125" s="87"/>
      <c r="L125" s="233"/>
      <c r="M125" s="87"/>
      <c r="N125" s="112"/>
      <c r="O125" s="87"/>
      <c r="P125" s="233"/>
      <c r="Q125" s="87"/>
      <c r="R125" s="54"/>
      <c r="S125" s="54"/>
      <c r="T125" s="26"/>
      <c r="U125" s="52"/>
      <c r="V125" s="41"/>
      <c r="W125" s="52"/>
      <c r="X125" s="52"/>
      <c r="Y125" s="36"/>
      <c r="Z125" s="36"/>
      <c r="AA125" s="36"/>
      <c r="AB125" s="37"/>
      <c r="AC125" s="39"/>
      <c r="AD125" s="39"/>
      <c r="AE125" s="38"/>
      <c r="AF125" s="39"/>
      <c r="AG125" s="39"/>
      <c r="AH125" s="130">
        <v>9.9</v>
      </c>
      <c r="AI125" s="129">
        <v>1.6</v>
      </c>
      <c r="AJ125" s="129">
        <v>64.400000000000006</v>
      </c>
      <c r="AK125" s="129">
        <v>92.7</v>
      </c>
      <c r="AL125" s="130">
        <v>19.8</v>
      </c>
      <c r="AM125" s="119">
        <v>0.05</v>
      </c>
      <c r="AN125" s="119">
        <v>0.86</v>
      </c>
      <c r="AO125" s="250">
        <v>-0.105</v>
      </c>
      <c r="AP125" s="121"/>
      <c r="AQ125" s="68"/>
      <c r="AR125" s="68"/>
      <c r="AS125" s="265"/>
    </row>
    <row r="126" spans="1:45" s="85" customFormat="1" ht="14.1" customHeight="1" thickBot="1" x14ac:dyDescent="0.3">
      <c r="A126" s="264" t="s">
        <v>112</v>
      </c>
      <c r="B126" s="24">
        <v>52</v>
      </c>
      <c r="C126" s="56">
        <v>512</v>
      </c>
      <c r="D126" s="63"/>
      <c r="E126" s="262">
        <v>3607847</v>
      </c>
      <c r="F126" s="24" t="s">
        <v>320</v>
      </c>
      <c r="G126" s="24" t="s">
        <v>281</v>
      </c>
      <c r="H126" s="24">
        <v>6</v>
      </c>
      <c r="I126" s="24" t="s">
        <v>530</v>
      </c>
      <c r="J126" s="261" t="s">
        <v>595</v>
      </c>
      <c r="K126" s="27">
        <v>2962670</v>
      </c>
      <c r="L126" s="229">
        <v>43532</v>
      </c>
      <c r="M126" s="24">
        <v>70</v>
      </c>
      <c r="N126" s="264" t="s">
        <v>224</v>
      </c>
      <c r="O126" s="24" t="s">
        <v>224</v>
      </c>
      <c r="P126" s="229">
        <v>43678</v>
      </c>
      <c r="Q126" s="24">
        <v>600</v>
      </c>
      <c r="R126" s="24">
        <v>656</v>
      </c>
      <c r="S126" s="24">
        <v>802</v>
      </c>
      <c r="T126" s="46">
        <v>756</v>
      </c>
      <c r="U126" s="48">
        <v>3.2586206896551726</v>
      </c>
      <c r="V126" s="25">
        <v>952</v>
      </c>
      <c r="W126" s="48">
        <v>3.92</v>
      </c>
      <c r="X126" s="48">
        <v>3.3879003558718863</v>
      </c>
      <c r="Y126" s="25">
        <v>1272</v>
      </c>
      <c r="Z126" s="82">
        <v>4.3</v>
      </c>
      <c r="AA126" s="65">
        <v>119.93801652892562</v>
      </c>
      <c r="AB126" s="65">
        <v>3.6239316239316239</v>
      </c>
      <c r="AC126" s="66">
        <v>34</v>
      </c>
      <c r="AD126" s="66">
        <v>34.897599999999997</v>
      </c>
      <c r="AE126" s="81">
        <v>1326.4878048780488</v>
      </c>
      <c r="AF126" s="82">
        <v>107.22632377403151</v>
      </c>
      <c r="AG126" s="65">
        <v>113.58217015147856</v>
      </c>
      <c r="AH126" s="129">
        <v>13.2</v>
      </c>
      <c r="AI126" s="129">
        <v>0</v>
      </c>
      <c r="AJ126" s="129">
        <v>68.599999999999994</v>
      </c>
      <c r="AK126" s="129">
        <v>115.2</v>
      </c>
      <c r="AL126" s="129">
        <v>18.899999999999999</v>
      </c>
      <c r="AM126" s="126">
        <v>-0.09</v>
      </c>
      <c r="AN126" s="126">
        <v>0.92</v>
      </c>
      <c r="AO126" s="253">
        <v>-0.11899999999999999</v>
      </c>
      <c r="AP126" s="127"/>
      <c r="AQ126" s="25"/>
      <c r="AR126" s="25"/>
    </row>
    <row r="127" spans="1:45" s="85" customFormat="1" ht="14.1" hidden="1" customHeight="1" thickBot="1" x14ac:dyDescent="0.3">
      <c r="A127" s="264" t="s">
        <v>112</v>
      </c>
      <c r="B127" s="24">
        <v>52</v>
      </c>
      <c r="C127" s="56">
        <v>507</v>
      </c>
      <c r="D127" s="63"/>
      <c r="E127" s="266">
        <v>3634273</v>
      </c>
      <c r="F127" s="24" t="s">
        <v>320</v>
      </c>
      <c r="G127" s="24" t="s">
        <v>281</v>
      </c>
      <c r="H127" s="24">
        <v>4</v>
      </c>
      <c r="I127" s="24" t="s">
        <v>528</v>
      </c>
      <c r="J127" s="261" t="s">
        <v>325</v>
      </c>
      <c r="K127" s="62">
        <v>2581392</v>
      </c>
      <c r="L127" s="236">
        <v>43532</v>
      </c>
      <c r="M127" s="24">
        <v>70</v>
      </c>
      <c r="N127" s="264" t="s">
        <v>224</v>
      </c>
      <c r="O127" s="24" t="s">
        <v>224</v>
      </c>
      <c r="P127" s="229">
        <v>43678</v>
      </c>
      <c r="Q127" s="24">
        <v>615</v>
      </c>
      <c r="R127" s="24">
        <v>730</v>
      </c>
      <c r="S127" s="24">
        <v>730</v>
      </c>
      <c r="T127" s="46">
        <v>784</v>
      </c>
      <c r="U127" s="48">
        <v>3.3793103448275863</v>
      </c>
      <c r="V127" s="46">
        <v>980</v>
      </c>
      <c r="W127" s="48">
        <v>3.92</v>
      </c>
      <c r="X127" s="48">
        <v>3.487544483985765</v>
      </c>
      <c r="Y127" s="24">
        <v>1208</v>
      </c>
      <c r="Z127" s="158">
        <v>3.5333333333333332</v>
      </c>
      <c r="AA127" s="161">
        <v>98.553719008264466</v>
      </c>
      <c r="AB127" s="65">
        <v>3.4415954415954415</v>
      </c>
      <c r="AC127" s="66">
        <v>31</v>
      </c>
      <c r="AD127" s="159">
        <v>31.897600000000001</v>
      </c>
      <c r="AE127" s="160">
        <v>1192.8292682926829</v>
      </c>
      <c r="AF127" s="158">
        <v>96.422068004500886</v>
      </c>
      <c r="AG127" s="161">
        <v>97.487893506382676</v>
      </c>
      <c r="AH127" s="130">
        <v>11.6</v>
      </c>
      <c r="AI127" s="129">
        <v>1.2</v>
      </c>
      <c r="AJ127" s="129">
        <v>65.7</v>
      </c>
      <c r="AK127" s="129">
        <v>91.6</v>
      </c>
      <c r="AL127" s="130">
        <v>19.100000000000001</v>
      </c>
      <c r="AM127" s="119">
        <v>0.02</v>
      </c>
      <c r="AN127" s="119">
        <v>0.77</v>
      </c>
      <c r="AO127" s="250">
        <v>-9.9000000000000005E-2</v>
      </c>
      <c r="AP127" s="121"/>
      <c r="AQ127" s="68"/>
      <c r="AR127" s="68"/>
      <c r="AS127" s="265"/>
    </row>
    <row r="128" spans="1:45" s="85" customFormat="1" ht="14.1" customHeight="1" thickBot="1" x14ac:dyDescent="0.3">
      <c r="A128" s="264" t="s">
        <v>112</v>
      </c>
      <c r="B128" s="24">
        <v>52</v>
      </c>
      <c r="C128" s="56">
        <v>511</v>
      </c>
      <c r="D128" s="63"/>
      <c r="E128" s="262">
        <v>3634271</v>
      </c>
      <c r="F128" s="24" t="s">
        <v>320</v>
      </c>
      <c r="G128" s="24" t="s">
        <v>281</v>
      </c>
      <c r="H128" s="24">
        <v>9</v>
      </c>
      <c r="I128" s="24" t="s">
        <v>529</v>
      </c>
      <c r="J128" s="261" t="s">
        <v>325</v>
      </c>
      <c r="K128" s="62">
        <v>2588950</v>
      </c>
      <c r="L128" s="483">
        <v>43528</v>
      </c>
      <c r="M128" s="24">
        <v>85</v>
      </c>
      <c r="N128" s="264" t="s">
        <v>224</v>
      </c>
      <c r="O128" s="24" t="s">
        <v>224</v>
      </c>
      <c r="P128" s="229">
        <v>43678</v>
      </c>
      <c r="Q128" s="24">
        <v>650</v>
      </c>
      <c r="R128" s="24">
        <v>820</v>
      </c>
      <c r="S128" s="24">
        <v>824</v>
      </c>
      <c r="T128" s="46">
        <v>874</v>
      </c>
      <c r="U128" s="48">
        <v>3.7033898305084745</v>
      </c>
      <c r="V128" s="46">
        <v>1100</v>
      </c>
      <c r="W128" s="48">
        <v>4.5199999999999996</v>
      </c>
      <c r="X128" s="48">
        <v>3.8596491228070176</v>
      </c>
      <c r="Y128" s="24">
        <v>1362</v>
      </c>
      <c r="Z128" s="158">
        <v>4.0666666666666664</v>
      </c>
      <c r="AA128" s="161">
        <v>113.4297520661157</v>
      </c>
      <c r="AB128" s="65">
        <v>3.8366197183098594</v>
      </c>
      <c r="AC128" s="66">
        <v>40</v>
      </c>
      <c r="AD128" s="159">
        <v>40.747999999999998</v>
      </c>
      <c r="AE128" s="160">
        <v>1379.7073170731708</v>
      </c>
      <c r="AF128" s="158">
        <v>111.5283102866439</v>
      </c>
      <c r="AG128" s="161">
        <v>112.47903117637981</v>
      </c>
      <c r="AH128" s="130">
        <v>12.9</v>
      </c>
      <c r="AI128" s="129">
        <v>-0.6</v>
      </c>
      <c r="AJ128" s="129">
        <v>68.7</v>
      </c>
      <c r="AK128" s="129">
        <v>102.5</v>
      </c>
      <c r="AL128" s="130">
        <v>26.9</v>
      </c>
      <c r="AM128" s="119">
        <v>0.03</v>
      </c>
      <c r="AN128" s="119">
        <v>0.72</v>
      </c>
      <c r="AO128" s="250">
        <v>-9.7000000000000003E-2</v>
      </c>
      <c r="AP128" s="121"/>
      <c r="AQ128" s="25"/>
      <c r="AR128" s="25"/>
    </row>
    <row r="129" spans="1:66" s="85" customFormat="1" ht="14.1" customHeight="1" thickBot="1" x14ac:dyDescent="0.3">
      <c r="A129" s="264" t="s">
        <v>112</v>
      </c>
      <c r="B129" s="24">
        <v>52</v>
      </c>
      <c r="C129" s="56">
        <v>509</v>
      </c>
      <c r="D129" s="63"/>
      <c r="E129" s="27">
        <v>3634275</v>
      </c>
      <c r="F129" s="24" t="s">
        <v>320</v>
      </c>
      <c r="G129" s="24" t="s">
        <v>281</v>
      </c>
      <c r="H129" s="24">
        <v>3</v>
      </c>
      <c r="I129" s="24" t="s">
        <v>527</v>
      </c>
      <c r="J129" s="261" t="s">
        <v>325</v>
      </c>
      <c r="K129" s="111">
        <v>2580070</v>
      </c>
      <c r="L129" s="237">
        <v>43503</v>
      </c>
      <c r="M129" s="24">
        <v>70</v>
      </c>
      <c r="N129" s="264" t="s">
        <v>224</v>
      </c>
      <c r="O129" s="24" t="s">
        <v>224</v>
      </c>
      <c r="P129" s="229">
        <v>43678</v>
      </c>
      <c r="Q129" s="24">
        <v>600</v>
      </c>
      <c r="R129" s="24">
        <v>794</v>
      </c>
      <c r="S129" s="25">
        <v>825</v>
      </c>
      <c r="T129" s="46">
        <v>864</v>
      </c>
      <c r="U129" s="48">
        <v>3.3103448275862069</v>
      </c>
      <c r="V129" s="46">
        <v>1034</v>
      </c>
      <c r="W129" s="48">
        <v>3.4</v>
      </c>
      <c r="X129" s="48">
        <v>3.3354838709677419</v>
      </c>
      <c r="Y129" s="24">
        <v>1306</v>
      </c>
      <c r="Z129" s="158">
        <v>3.6833333333333331</v>
      </c>
      <c r="AA129" s="161">
        <v>102.73760330578511</v>
      </c>
      <c r="AB129" s="65">
        <v>3.4368421052631577</v>
      </c>
      <c r="AC129" s="66">
        <v>37</v>
      </c>
      <c r="AD129" s="159">
        <v>36.813000000000002</v>
      </c>
      <c r="AE129" s="160">
        <v>1376.0243902439024</v>
      </c>
      <c r="AF129" s="158">
        <v>111.23060177912581</v>
      </c>
      <c r="AG129" s="161">
        <v>106.98410254245546</v>
      </c>
      <c r="AH129" s="130">
        <v>8.9</v>
      </c>
      <c r="AI129" s="129">
        <v>2.6</v>
      </c>
      <c r="AJ129" s="129">
        <v>69</v>
      </c>
      <c r="AK129" s="129">
        <v>100.7</v>
      </c>
      <c r="AL129" s="130">
        <v>18.8</v>
      </c>
      <c r="AM129" s="119">
        <v>0.09</v>
      </c>
      <c r="AN129" s="119">
        <v>1.02</v>
      </c>
      <c r="AO129" s="250">
        <v>-0.123</v>
      </c>
      <c r="AP129" s="121"/>
      <c r="AQ129" s="68"/>
      <c r="AR129" s="68"/>
      <c r="AS129" s="265"/>
    </row>
    <row r="130" spans="1:66" s="85" customFormat="1" ht="14.1" hidden="1" customHeight="1" thickBot="1" x14ac:dyDescent="0.3">
      <c r="A130" s="264" t="s">
        <v>112</v>
      </c>
      <c r="B130" s="24">
        <v>52</v>
      </c>
      <c r="C130" s="56">
        <v>510</v>
      </c>
      <c r="D130" s="63"/>
      <c r="E130" s="27">
        <v>3634272</v>
      </c>
      <c r="F130" s="24" t="s">
        <v>320</v>
      </c>
      <c r="G130" s="24" t="s">
        <v>281</v>
      </c>
      <c r="H130" s="24">
        <v>10</v>
      </c>
      <c r="I130" s="24" t="s">
        <v>521</v>
      </c>
      <c r="J130" s="261" t="s">
        <v>325</v>
      </c>
      <c r="K130" s="154">
        <v>2719415</v>
      </c>
      <c r="L130" s="238">
        <v>43495</v>
      </c>
      <c r="M130" s="24">
        <v>76</v>
      </c>
      <c r="N130" s="264" t="s">
        <v>224</v>
      </c>
      <c r="O130" s="24" t="s">
        <v>224</v>
      </c>
      <c r="P130" s="229">
        <v>43678</v>
      </c>
      <c r="Q130" s="24">
        <v>630</v>
      </c>
      <c r="R130" s="24">
        <v>852</v>
      </c>
      <c r="S130" s="24">
        <v>680</v>
      </c>
      <c r="T130" s="46">
        <v>922</v>
      </c>
      <c r="U130" s="48">
        <v>3.4275092936802976</v>
      </c>
      <c r="V130" s="46">
        <v>1026</v>
      </c>
      <c r="W130" s="48">
        <v>2.08</v>
      </c>
      <c r="X130" s="48">
        <v>3.2264150943396226</v>
      </c>
      <c r="Y130" s="24">
        <v>1318</v>
      </c>
      <c r="Z130" s="158">
        <v>3.3</v>
      </c>
      <c r="AA130" s="161">
        <v>92.045454545454547</v>
      </c>
      <c r="AB130" s="65">
        <v>3.3969072164948453</v>
      </c>
      <c r="AC130" s="66">
        <v>35</v>
      </c>
      <c r="AD130" s="159">
        <v>34.513800000000003</v>
      </c>
      <c r="AE130" s="160">
        <v>1216.9756097560976</v>
      </c>
      <c r="AF130" s="158">
        <v>98.373931729288358</v>
      </c>
      <c r="AG130" s="161">
        <v>95.20969313737146</v>
      </c>
      <c r="AH130" s="90">
        <v>10.388888888888889</v>
      </c>
      <c r="AI130" s="90">
        <v>1.6333333333333331</v>
      </c>
      <c r="AJ130" s="89">
        <v>67.811111111111117</v>
      </c>
      <c r="AK130" s="89">
        <v>99.955555555555549</v>
      </c>
      <c r="AL130" s="90">
        <v>19.988888888888891</v>
      </c>
      <c r="AM130" s="88">
        <v>4.444444444444446E-2</v>
      </c>
      <c r="AN130" s="88">
        <v>0.84</v>
      </c>
      <c r="AO130" s="255">
        <v>-0.10288888888888886</v>
      </c>
      <c r="AP130" s="105"/>
      <c r="AQ130" s="73"/>
      <c r="AR130" s="73"/>
    </row>
    <row r="131" spans="1:66" s="85" customFormat="1" ht="14.1" customHeight="1" thickBot="1" x14ac:dyDescent="0.3">
      <c r="A131" s="264" t="s">
        <v>338</v>
      </c>
      <c r="B131" s="24">
        <v>52</v>
      </c>
      <c r="C131" s="56">
        <v>513</v>
      </c>
      <c r="D131" s="63"/>
      <c r="E131" s="262">
        <v>3643051</v>
      </c>
      <c r="F131" s="24" t="s">
        <v>320</v>
      </c>
      <c r="G131" s="24" t="s">
        <v>281</v>
      </c>
      <c r="H131" s="24" t="s">
        <v>342</v>
      </c>
      <c r="I131" s="24" t="s">
        <v>342</v>
      </c>
      <c r="J131" s="261" t="s">
        <v>341</v>
      </c>
      <c r="K131" s="27">
        <v>2539494</v>
      </c>
      <c r="L131" s="229">
        <v>43520</v>
      </c>
      <c r="M131" s="24">
        <v>73</v>
      </c>
      <c r="N131" s="264" t="s">
        <v>224</v>
      </c>
      <c r="O131" s="24" t="s">
        <v>224</v>
      </c>
      <c r="P131" s="229">
        <v>43697</v>
      </c>
      <c r="Q131" s="24">
        <v>580</v>
      </c>
      <c r="R131" s="24">
        <v>650</v>
      </c>
      <c r="S131" s="24">
        <v>602</v>
      </c>
      <c r="T131" s="46">
        <v>684</v>
      </c>
      <c r="U131" s="48">
        <v>2.8032786885245899</v>
      </c>
      <c r="V131" s="25">
        <v>906</v>
      </c>
      <c r="W131" s="48">
        <v>4.4400000000000004</v>
      </c>
      <c r="X131" s="48">
        <v>3.092150170648464</v>
      </c>
      <c r="Y131" s="25">
        <v>1152</v>
      </c>
      <c r="Z131" s="82">
        <v>3.9</v>
      </c>
      <c r="AA131" s="65">
        <v>108.78099173553719</v>
      </c>
      <c r="AB131" s="65">
        <v>3.1735537190082646</v>
      </c>
      <c r="AC131" s="66">
        <v>37</v>
      </c>
      <c r="AD131" s="66">
        <v>37.448799999999999</v>
      </c>
      <c r="AE131" s="81">
        <v>1094.0430107526881</v>
      </c>
      <c r="AF131" s="82">
        <v>88.436704553396879</v>
      </c>
      <c r="AG131" s="65">
        <v>98.608848144467032</v>
      </c>
      <c r="AH131" s="90"/>
      <c r="AI131" s="90"/>
      <c r="AJ131" s="89"/>
      <c r="AK131" s="89"/>
      <c r="AL131" s="90"/>
      <c r="AM131" s="88"/>
      <c r="AN131" s="88"/>
      <c r="AO131" s="255"/>
      <c r="AP131" s="105"/>
      <c r="AQ131" s="73"/>
      <c r="AR131" s="73"/>
    </row>
    <row r="132" spans="1:66" s="11" customFormat="1" ht="14.1" customHeight="1" thickBot="1" x14ac:dyDescent="0.3">
      <c r="A132" s="264" t="s">
        <v>112</v>
      </c>
      <c r="B132" s="24">
        <v>52</v>
      </c>
      <c r="C132" s="56">
        <v>508</v>
      </c>
      <c r="D132" s="63"/>
      <c r="E132" s="27">
        <v>3634274</v>
      </c>
      <c r="F132" s="24" t="s">
        <v>320</v>
      </c>
      <c r="G132" s="24" t="s">
        <v>281</v>
      </c>
      <c r="H132" s="24">
        <v>7</v>
      </c>
      <c r="I132" s="24" t="s">
        <v>526</v>
      </c>
      <c r="J132" s="261" t="s">
        <v>325</v>
      </c>
      <c r="K132" s="111">
        <v>2962672</v>
      </c>
      <c r="L132" s="238">
        <v>43528</v>
      </c>
      <c r="M132" s="24">
        <v>80</v>
      </c>
      <c r="N132" s="264" t="s">
        <v>224</v>
      </c>
      <c r="O132" s="24" t="s">
        <v>224</v>
      </c>
      <c r="P132" s="229">
        <v>43678</v>
      </c>
      <c r="Q132" s="24">
        <v>590</v>
      </c>
      <c r="R132" s="24">
        <v>746</v>
      </c>
      <c r="S132" s="24">
        <v>731</v>
      </c>
      <c r="T132" s="46">
        <v>816</v>
      </c>
      <c r="U132" s="48">
        <v>3.4576271186440679</v>
      </c>
      <c r="V132" s="46">
        <v>1004</v>
      </c>
      <c r="W132" s="48">
        <v>3.76</v>
      </c>
      <c r="X132" s="48">
        <v>3.5228070175438595</v>
      </c>
      <c r="Y132" s="24">
        <v>1216</v>
      </c>
      <c r="Z132" s="158">
        <v>3.3333333333333335</v>
      </c>
      <c r="AA132" s="161">
        <v>92.975206611570258</v>
      </c>
      <c r="AB132" s="65">
        <v>3.4253521126760562</v>
      </c>
      <c r="AC132" s="66">
        <v>40</v>
      </c>
      <c r="AD132" s="159">
        <v>40.747999999999998</v>
      </c>
      <c r="AE132" s="160">
        <v>1219.5853658536585</v>
      </c>
      <c r="AF132" s="158">
        <v>98.584890737926983</v>
      </c>
      <c r="AG132" s="161">
        <v>95.780048674748627</v>
      </c>
      <c r="AH132" s="6"/>
      <c r="AI132" s="22"/>
      <c r="AJ132" s="6" t="s">
        <v>61</v>
      </c>
      <c r="AK132" s="6"/>
      <c r="AL132" s="9"/>
      <c r="AM132" s="9"/>
      <c r="AN132" s="9" t="s">
        <v>62</v>
      </c>
      <c r="AO132" s="249"/>
      <c r="AP132" s="19"/>
      <c r="AQ132" s="11" t="s">
        <v>248</v>
      </c>
      <c r="AS132" s="265"/>
      <c r="AT132" s="85"/>
      <c r="AU132" s="85"/>
      <c r="AW132" s="569" t="s">
        <v>623</v>
      </c>
      <c r="AX132" s="570"/>
      <c r="AY132" s="571"/>
    </row>
    <row r="133" spans="1:66" s="11" customFormat="1" ht="14.1" customHeight="1" x14ac:dyDescent="0.25">
      <c r="A133" s="447" t="s">
        <v>641</v>
      </c>
      <c r="B133" s="217">
        <v>52</v>
      </c>
      <c r="C133" s="218">
        <v>514</v>
      </c>
      <c r="D133" s="219"/>
      <c r="E133" s="448">
        <v>3594109</v>
      </c>
      <c r="F133" s="217" t="s">
        <v>320</v>
      </c>
      <c r="G133" s="217" t="s">
        <v>281</v>
      </c>
      <c r="H133" s="217" t="s">
        <v>340</v>
      </c>
      <c r="I133" s="217" t="s">
        <v>340</v>
      </c>
      <c r="J133" s="449" t="s">
        <v>606</v>
      </c>
      <c r="K133" s="220">
        <v>2652960</v>
      </c>
      <c r="L133" s="239">
        <v>43523</v>
      </c>
      <c r="M133" s="217">
        <v>85</v>
      </c>
      <c r="N133" s="447" t="s">
        <v>224</v>
      </c>
      <c r="O133" s="217" t="s">
        <v>582</v>
      </c>
      <c r="P133" s="245">
        <v>43697</v>
      </c>
      <c r="Q133" s="217">
        <v>670</v>
      </c>
      <c r="R133" s="217">
        <v>708</v>
      </c>
      <c r="S133" s="217">
        <v>713</v>
      </c>
      <c r="T133" s="450">
        <v>816</v>
      </c>
      <c r="U133" s="223">
        <v>3.3858921161825726</v>
      </c>
      <c r="V133" s="450">
        <v>990</v>
      </c>
      <c r="W133" s="223">
        <v>3.48</v>
      </c>
      <c r="X133" s="223">
        <v>3.4137931034482758</v>
      </c>
      <c r="Y133" s="217">
        <v>1210</v>
      </c>
      <c r="Z133" s="490">
        <v>3.2833333333333332</v>
      </c>
      <c r="AA133" s="491">
        <v>91.580578512396698</v>
      </c>
      <c r="AB133" s="224">
        <v>3.3611111111111112</v>
      </c>
      <c r="AC133" s="225">
        <v>36</v>
      </c>
      <c r="AD133" s="492">
        <v>36.561</v>
      </c>
      <c r="AE133" s="493">
        <v>1177.516129032258</v>
      </c>
      <c r="AF133" s="490">
        <v>95.184234062645601</v>
      </c>
      <c r="AG133" s="491">
        <v>93.38240628752115</v>
      </c>
      <c r="AH133" s="6"/>
      <c r="AI133" s="22" t="s">
        <v>81</v>
      </c>
      <c r="AJ133" s="6" t="s">
        <v>244</v>
      </c>
      <c r="AK133" s="6"/>
      <c r="AL133" s="9"/>
      <c r="AM133" s="9"/>
      <c r="AN133" s="9" t="s">
        <v>245</v>
      </c>
      <c r="AO133" s="249"/>
      <c r="AP133" s="19"/>
      <c r="AQ133" s="11" t="s">
        <v>82</v>
      </c>
      <c r="AS133" s="265"/>
      <c r="AT133" s="85"/>
      <c r="AU133" s="85"/>
    </row>
    <row r="134" spans="1:66" s="11" customFormat="1" ht="14.1" customHeight="1" thickBot="1" x14ac:dyDescent="0.3">
      <c r="A134" s="451" t="s">
        <v>355</v>
      </c>
      <c r="B134" s="204">
        <v>52</v>
      </c>
      <c r="C134" s="205">
        <v>506</v>
      </c>
      <c r="D134" s="206"/>
      <c r="E134" s="488">
        <v>3590773</v>
      </c>
      <c r="F134" s="204" t="s">
        <v>242</v>
      </c>
      <c r="G134" s="204" t="s">
        <v>281</v>
      </c>
      <c r="H134" s="204"/>
      <c r="I134" s="204" t="s">
        <v>356</v>
      </c>
      <c r="J134" s="452" t="s">
        <v>565</v>
      </c>
      <c r="K134" s="489">
        <v>3208590</v>
      </c>
      <c r="L134" s="240">
        <v>43532</v>
      </c>
      <c r="M134" s="204">
        <v>90</v>
      </c>
      <c r="N134" s="451" t="s">
        <v>224</v>
      </c>
      <c r="O134" s="204" t="s">
        <v>224</v>
      </c>
      <c r="P134" s="246">
        <v>43709</v>
      </c>
      <c r="Q134" s="204">
        <v>649</v>
      </c>
      <c r="R134" s="204">
        <v>716</v>
      </c>
      <c r="S134" s="204">
        <v>701</v>
      </c>
      <c r="T134" s="210">
        <v>794</v>
      </c>
      <c r="U134" s="209">
        <v>3.4224137931034484</v>
      </c>
      <c r="V134" s="210">
        <v>920</v>
      </c>
      <c r="W134" s="209">
        <v>2.52</v>
      </c>
      <c r="X134" s="209">
        <v>3.2740213523131674</v>
      </c>
      <c r="Y134" s="204">
        <v>1138</v>
      </c>
      <c r="Z134" s="211">
        <v>2.8666666666666667</v>
      </c>
      <c r="AA134" s="212">
        <v>79.95867768595042</v>
      </c>
      <c r="AB134" s="213">
        <v>3.242165242165242</v>
      </c>
      <c r="AC134" s="214">
        <v>36</v>
      </c>
      <c r="AD134" s="215">
        <v>36.897599999999997</v>
      </c>
      <c r="AE134" s="216">
        <v>1150.655172413793</v>
      </c>
      <c r="AF134" s="211">
        <v>93.012935072440001</v>
      </c>
      <c r="AG134" s="212">
        <v>86.485806379195211</v>
      </c>
      <c r="AH134" s="6" t="s">
        <v>101</v>
      </c>
      <c r="AI134" s="22" t="s">
        <v>98</v>
      </c>
      <c r="AJ134" s="6" t="s">
        <v>99</v>
      </c>
      <c r="AK134" s="6" t="s">
        <v>100</v>
      </c>
      <c r="AL134" s="9" t="s">
        <v>102</v>
      </c>
      <c r="AM134" s="9" t="s">
        <v>103</v>
      </c>
      <c r="AN134" s="9" t="s">
        <v>104</v>
      </c>
      <c r="AO134" s="249" t="s">
        <v>105</v>
      </c>
      <c r="AP134" s="19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462"/>
      <c r="BD134" s="462"/>
      <c r="BE134" s="462"/>
      <c r="BF134" s="462"/>
      <c r="BG134" s="462"/>
      <c r="BH134" s="462"/>
      <c r="BI134" s="462"/>
      <c r="BJ134" s="462"/>
      <c r="BK134" s="462"/>
      <c r="BL134" s="462"/>
      <c r="BM134" s="462"/>
      <c r="BN134" s="462"/>
    </row>
    <row r="135" spans="1:66" s="11" customFormat="1" ht="14.1" customHeight="1" thickBot="1" x14ac:dyDescent="0.3">
      <c r="A135" s="85" t="s">
        <v>546</v>
      </c>
      <c r="B135" s="87"/>
      <c r="C135" s="73"/>
      <c r="D135" s="92"/>
      <c r="E135" s="87"/>
      <c r="F135" s="85" t="s">
        <v>113</v>
      </c>
      <c r="G135" s="87"/>
      <c r="H135" s="87"/>
      <c r="I135" s="87"/>
      <c r="J135" s="85"/>
      <c r="K135" s="73"/>
      <c r="L135" s="233"/>
      <c r="M135" s="89">
        <v>77.666666666666671</v>
      </c>
      <c r="N135" s="85"/>
      <c r="O135" s="73"/>
      <c r="P135" s="227"/>
      <c r="Q135" s="89">
        <v>620.44444444444446</v>
      </c>
      <c r="R135" s="89">
        <v>741.33333333333337</v>
      </c>
      <c r="S135" s="89">
        <v>734.22222222222217</v>
      </c>
      <c r="T135" s="89">
        <v>812.22222222222217</v>
      </c>
      <c r="U135" s="340">
        <f t="shared" ref="U135" si="1">AVERAGE(U126:U134)</f>
        <v>3.3498207447458239</v>
      </c>
      <c r="V135" s="89">
        <v>990.22222222222217</v>
      </c>
      <c r="W135" s="88">
        <v>3.56</v>
      </c>
      <c r="X135" s="88">
        <v>3.3999738413250884</v>
      </c>
      <c r="Y135" s="89">
        <v>1242.4444444444443</v>
      </c>
      <c r="Z135" s="88">
        <v>3.585185185185185</v>
      </c>
      <c r="AA135" s="88">
        <v>100</v>
      </c>
      <c r="AB135" s="88">
        <v>3.437564254506178</v>
      </c>
      <c r="AC135" s="90">
        <v>36.222222222222221</v>
      </c>
      <c r="AD135" s="90">
        <v>36.725044444444443</v>
      </c>
      <c r="AE135" s="89">
        <v>1237.0915631440334</v>
      </c>
      <c r="AF135" s="88">
        <v>100</v>
      </c>
      <c r="AG135" s="88">
        <v>100</v>
      </c>
      <c r="AH135" s="6"/>
      <c r="AI135" s="22"/>
      <c r="AJ135" s="6"/>
      <c r="AK135" s="6"/>
      <c r="AL135" s="9"/>
      <c r="AM135" s="9"/>
      <c r="AN135" s="9"/>
      <c r="AO135" s="249"/>
      <c r="AP135" s="19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462"/>
      <c r="BD135" s="462"/>
      <c r="BE135" s="462"/>
      <c r="BF135" s="462"/>
      <c r="BG135" s="462"/>
      <c r="BH135" s="462"/>
      <c r="BI135" s="462"/>
      <c r="BJ135" s="462"/>
      <c r="BK135" s="462"/>
      <c r="BL135" s="462"/>
      <c r="BM135" s="462"/>
      <c r="BN135" s="462"/>
    </row>
    <row r="136" spans="1:66" s="85" customFormat="1" ht="14.1" hidden="1" customHeight="1" thickBot="1" x14ac:dyDescent="0.3">
      <c r="A136" s="11" t="s">
        <v>81</v>
      </c>
      <c r="B136" s="11" t="s">
        <v>81</v>
      </c>
      <c r="C136" s="9" t="s">
        <v>53</v>
      </c>
      <c r="D136" s="9"/>
      <c r="E136" s="9"/>
      <c r="F136" s="11"/>
      <c r="G136" s="9" t="s">
        <v>54</v>
      </c>
      <c r="H136" s="9"/>
      <c r="I136" s="9"/>
      <c r="J136" s="11"/>
      <c r="K136" s="9"/>
      <c r="L136" s="6">
        <v>2019</v>
      </c>
      <c r="M136" s="9" t="s">
        <v>55</v>
      </c>
      <c r="N136" s="9"/>
      <c r="O136" s="9" t="s">
        <v>56</v>
      </c>
      <c r="P136" s="18"/>
      <c r="Q136" s="9" t="s">
        <v>57</v>
      </c>
      <c r="R136" s="9" t="s">
        <v>84</v>
      </c>
      <c r="S136" s="6" t="s">
        <v>58</v>
      </c>
      <c r="T136" s="227">
        <v>44130</v>
      </c>
      <c r="U136" s="73" t="s">
        <v>634</v>
      </c>
      <c r="V136" s="227">
        <v>43813</v>
      </c>
      <c r="W136" s="73"/>
      <c r="X136" s="73" t="s">
        <v>59</v>
      </c>
      <c r="Y136" s="73" t="s">
        <v>615</v>
      </c>
      <c r="Z136" s="9" t="s">
        <v>615</v>
      </c>
      <c r="AA136" s="9" t="s">
        <v>53</v>
      </c>
      <c r="AB136" s="9" t="s">
        <v>60</v>
      </c>
      <c r="AC136" s="22" t="s">
        <v>55</v>
      </c>
      <c r="AD136" s="260">
        <v>365</v>
      </c>
      <c r="AE136" s="9">
        <v>365</v>
      </c>
      <c r="AF136" s="9">
        <v>365</v>
      </c>
      <c r="AG136" s="9"/>
      <c r="AH136" s="130">
        <v>0.9</v>
      </c>
      <c r="AI136" s="129">
        <v>1.4</v>
      </c>
      <c r="AJ136" s="117">
        <v>54</v>
      </c>
      <c r="AK136" s="117">
        <v>87</v>
      </c>
      <c r="AL136" s="118">
        <v>32</v>
      </c>
      <c r="AM136" s="119">
        <v>0.04</v>
      </c>
      <c r="AN136" s="119">
        <v>0.44</v>
      </c>
      <c r="AO136" s="250">
        <v>2.3E-2</v>
      </c>
      <c r="AP136" s="121"/>
      <c r="AQ136" s="68"/>
      <c r="AR136" s="68"/>
      <c r="AS136" s="265"/>
    </row>
    <row r="137" spans="1:66" s="85" customFormat="1" ht="14.1" hidden="1" customHeight="1" thickBot="1" x14ac:dyDescent="0.3">
      <c r="A137" s="11"/>
      <c r="B137" s="9" t="s">
        <v>65</v>
      </c>
      <c r="C137" s="9" t="s">
        <v>66</v>
      </c>
      <c r="D137" s="9"/>
      <c r="E137" s="9" t="s">
        <v>67</v>
      </c>
      <c r="F137" s="11"/>
      <c r="G137" s="9" t="s">
        <v>68</v>
      </c>
      <c r="H137" s="9" t="s">
        <v>69</v>
      </c>
      <c r="I137" s="9" t="s">
        <v>70</v>
      </c>
      <c r="J137" s="11"/>
      <c r="K137" s="9"/>
      <c r="L137" s="18" t="s">
        <v>71</v>
      </c>
      <c r="M137" s="9" t="s">
        <v>72</v>
      </c>
      <c r="N137" s="11" t="s">
        <v>73</v>
      </c>
      <c r="O137" s="9" t="s">
        <v>74</v>
      </c>
      <c r="P137" s="18" t="s">
        <v>631</v>
      </c>
      <c r="Q137" s="9" t="s">
        <v>55</v>
      </c>
      <c r="R137" s="9" t="s">
        <v>85</v>
      </c>
      <c r="S137" s="6" t="s">
        <v>75</v>
      </c>
      <c r="T137" s="73" t="s">
        <v>63</v>
      </c>
      <c r="U137" s="73" t="s">
        <v>633</v>
      </c>
      <c r="V137" s="73" t="s">
        <v>614</v>
      </c>
      <c r="W137" s="73" t="s">
        <v>614</v>
      </c>
      <c r="X137" s="73" t="s">
        <v>76</v>
      </c>
      <c r="Y137" s="73" t="s">
        <v>53</v>
      </c>
      <c r="Z137" s="9" t="s">
        <v>53</v>
      </c>
      <c r="AA137" s="9" t="s">
        <v>77</v>
      </c>
      <c r="AB137" s="9" t="s">
        <v>75</v>
      </c>
      <c r="AC137" s="22" t="s">
        <v>78</v>
      </c>
      <c r="AD137" s="22" t="s">
        <v>75</v>
      </c>
      <c r="AE137" s="9" t="s">
        <v>75</v>
      </c>
      <c r="AF137" s="9" t="s">
        <v>79</v>
      </c>
      <c r="AG137" s="9" t="s">
        <v>80</v>
      </c>
      <c r="AH137" s="130">
        <v>-1</v>
      </c>
      <c r="AI137" s="129">
        <v>5.5</v>
      </c>
      <c r="AJ137" s="117">
        <v>61</v>
      </c>
      <c r="AK137" s="117">
        <v>106</v>
      </c>
      <c r="AL137" s="118">
        <v>21</v>
      </c>
      <c r="AM137" s="119">
        <v>-0.16</v>
      </c>
      <c r="AN137" s="119">
        <v>0.47</v>
      </c>
      <c r="AO137" s="250">
        <v>-5.7000000000000002E-2</v>
      </c>
      <c r="AP137" s="121"/>
      <c r="AQ137" s="68"/>
      <c r="AR137" s="68"/>
      <c r="AS137" s="265"/>
    </row>
    <row r="138" spans="1:66" s="85" customFormat="1" ht="14.1" hidden="1" customHeight="1" thickBot="1" x14ac:dyDescent="0.3">
      <c r="A138" s="9" t="s">
        <v>64</v>
      </c>
      <c r="B138" s="9" t="s">
        <v>86</v>
      </c>
      <c r="C138" s="9" t="s">
        <v>86</v>
      </c>
      <c r="D138" s="9" t="s">
        <v>87</v>
      </c>
      <c r="E138" s="9" t="s">
        <v>88</v>
      </c>
      <c r="F138" s="9" t="s">
        <v>89</v>
      </c>
      <c r="G138" s="9" t="s">
        <v>90</v>
      </c>
      <c r="H138" s="9" t="s">
        <v>86</v>
      </c>
      <c r="I138" s="9" t="s">
        <v>86</v>
      </c>
      <c r="J138" s="9" t="s">
        <v>51</v>
      </c>
      <c r="K138" s="9" t="s">
        <v>225</v>
      </c>
      <c r="L138" s="18" t="s">
        <v>83</v>
      </c>
      <c r="M138" s="9" t="s">
        <v>52</v>
      </c>
      <c r="N138" s="11" t="s">
        <v>91</v>
      </c>
      <c r="O138" s="9" t="s">
        <v>91</v>
      </c>
      <c r="P138" s="18" t="s">
        <v>83</v>
      </c>
      <c r="Q138" s="9" t="s">
        <v>99</v>
      </c>
      <c r="R138" s="23">
        <v>43750</v>
      </c>
      <c r="S138" s="9" t="s">
        <v>52</v>
      </c>
      <c r="T138" s="73" t="s">
        <v>568</v>
      </c>
      <c r="U138" s="73" t="s">
        <v>92</v>
      </c>
      <c r="V138" s="73" t="s">
        <v>52</v>
      </c>
      <c r="W138" s="73" t="s">
        <v>93</v>
      </c>
      <c r="X138" s="73" t="s">
        <v>92</v>
      </c>
      <c r="Y138" s="73" t="s">
        <v>52</v>
      </c>
      <c r="Z138" s="9" t="s">
        <v>93</v>
      </c>
      <c r="AA138" s="9" t="s">
        <v>94</v>
      </c>
      <c r="AB138" s="9" t="s">
        <v>92</v>
      </c>
      <c r="AC138" s="22" t="s">
        <v>95</v>
      </c>
      <c r="AD138" s="22" t="s">
        <v>96</v>
      </c>
      <c r="AE138" s="9" t="s">
        <v>52</v>
      </c>
      <c r="AF138" s="9" t="s">
        <v>94</v>
      </c>
      <c r="AG138" s="9" t="s">
        <v>97</v>
      </c>
      <c r="AH138" s="130">
        <v>2.8</v>
      </c>
      <c r="AI138" s="129">
        <v>2.8</v>
      </c>
      <c r="AJ138" s="117">
        <v>59</v>
      </c>
      <c r="AK138" s="117">
        <v>93</v>
      </c>
      <c r="AL138" s="118">
        <v>29</v>
      </c>
      <c r="AM138" s="119">
        <v>-0.04</v>
      </c>
      <c r="AN138" s="119">
        <v>0.49</v>
      </c>
      <c r="AO138" s="250">
        <v>3.0000000000000001E-3</v>
      </c>
      <c r="AP138" s="121"/>
      <c r="AQ138" s="68"/>
      <c r="AR138" s="68"/>
      <c r="AS138" s="265"/>
    </row>
    <row r="139" spans="1:66" s="85" customFormat="1" ht="14.1" customHeight="1" thickBot="1" x14ac:dyDescent="0.3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18"/>
      <c r="M139" s="9"/>
      <c r="N139" s="11"/>
      <c r="O139" s="9"/>
      <c r="P139" s="18"/>
      <c r="Q139" s="9"/>
      <c r="R139" s="23"/>
      <c r="S139" s="9"/>
      <c r="T139" s="73"/>
      <c r="U139" s="73"/>
      <c r="V139" s="73"/>
      <c r="W139" s="73"/>
      <c r="X139" s="73"/>
      <c r="Y139" s="73"/>
      <c r="Z139" s="9"/>
      <c r="AA139" s="9"/>
      <c r="AB139" s="9"/>
      <c r="AC139" s="22"/>
      <c r="AD139" s="22"/>
      <c r="AE139" s="9"/>
      <c r="AF139" s="9"/>
      <c r="AG139" s="9"/>
      <c r="AH139" s="130">
        <v>4.8</v>
      </c>
      <c r="AI139" s="129">
        <v>2.1</v>
      </c>
      <c r="AJ139" s="117">
        <v>57</v>
      </c>
      <c r="AK139" s="117">
        <v>94</v>
      </c>
      <c r="AL139" s="118">
        <v>33</v>
      </c>
      <c r="AM139" s="119">
        <v>7.0000000000000007E-2</v>
      </c>
      <c r="AN139" s="119">
        <v>0.49</v>
      </c>
      <c r="AO139" s="250">
        <v>2.3E-2</v>
      </c>
      <c r="AP139" s="121"/>
      <c r="AQ139" s="68"/>
      <c r="AR139" s="68"/>
      <c r="AS139" s="265"/>
    </row>
    <row r="140" spans="1:66" s="85" customFormat="1" ht="14.1" customHeight="1" thickBot="1" x14ac:dyDescent="0.3">
      <c r="A140" s="85" t="s">
        <v>576</v>
      </c>
      <c r="B140" s="87"/>
      <c r="E140" s="453"/>
      <c r="F140" s="87"/>
      <c r="G140" s="112"/>
      <c r="H140" s="112"/>
      <c r="I140" s="112"/>
      <c r="K140" s="73"/>
      <c r="L140" s="227"/>
      <c r="M140" s="73"/>
      <c r="O140" s="73"/>
      <c r="P140" s="227"/>
      <c r="Q140" s="73"/>
      <c r="R140" s="96"/>
      <c r="S140" s="96"/>
      <c r="T140" s="101"/>
      <c r="U140" s="44"/>
      <c r="V140" s="40"/>
      <c r="W140" s="44"/>
      <c r="X140" s="44"/>
      <c r="Y140" s="43"/>
      <c r="Z140" s="43"/>
      <c r="AA140" s="43"/>
      <c r="AB140" s="44"/>
      <c r="AC140" s="45"/>
      <c r="AD140" s="45"/>
      <c r="AE140" s="44"/>
      <c r="AF140" s="45"/>
      <c r="AG140" s="45"/>
      <c r="AH140" s="130">
        <v>3.6</v>
      </c>
      <c r="AI140" s="129">
        <v>3.4</v>
      </c>
      <c r="AJ140" s="117">
        <v>58</v>
      </c>
      <c r="AK140" s="117">
        <v>93</v>
      </c>
      <c r="AL140" s="118">
        <v>25</v>
      </c>
      <c r="AM140" s="119">
        <v>0.1</v>
      </c>
      <c r="AN140" s="119">
        <v>0.5</v>
      </c>
      <c r="AO140" s="250">
        <v>-2.7E-2</v>
      </c>
      <c r="AP140" s="121"/>
      <c r="AQ140" s="68"/>
      <c r="AR140" s="68"/>
      <c r="AS140" s="265"/>
    </row>
    <row r="141" spans="1:66" s="85" customFormat="1" ht="14.1" customHeight="1" thickBot="1" x14ac:dyDescent="0.3">
      <c r="A141" s="261" t="s">
        <v>384</v>
      </c>
      <c r="B141" s="27">
        <v>52</v>
      </c>
      <c r="C141" s="56">
        <v>492</v>
      </c>
      <c r="D141" s="69"/>
      <c r="E141" s="262" t="s">
        <v>600</v>
      </c>
      <c r="F141" s="24" t="s">
        <v>242</v>
      </c>
      <c r="G141" s="27" t="s">
        <v>281</v>
      </c>
      <c r="H141" s="27" t="s">
        <v>531</v>
      </c>
      <c r="I141" s="74" t="s">
        <v>531</v>
      </c>
      <c r="J141" s="261" t="s">
        <v>598</v>
      </c>
      <c r="K141" s="27" t="s">
        <v>601</v>
      </c>
      <c r="L141" s="242">
        <v>43485</v>
      </c>
      <c r="M141" s="27">
        <v>78</v>
      </c>
      <c r="N141" s="261" t="s">
        <v>224</v>
      </c>
      <c r="O141" s="27" t="s">
        <v>224</v>
      </c>
      <c r="P141" s="242">
        <v>43725</v>
      </c>
      <c r="Q141" s="27">
        <v>675</v>
      </c>
      <c r="R141" s="27">
        <v>674</v>
      </c>
      <c r="S141" s="27">
        <v>675</v>
      </c>
      <c r="T141" s="46">
        <v>750</v>
      </c>
      <c r="U141" s="48">
        <v>2.6881720430107525</v>
      </c>
      <c r="V141" s="46">
        <v>928</v>
      </c>
      <c r="W141" s="48">
        <v>3.56</v>
      </c>
      <c r="X141" s="48">
        <v>2.8292682926829267</v>
      </c>
      <c r="Y141" s="24">
        <v>1248</v>
      </c>
      <c r="Z141" s="82">
        <v>4.1500000000000004</v>
      </c>
      <c r="AA141" s="65">
        <v>118.19620253164555</v>
      </c>
      <c r="AB141" s="65">
        <v>3.1356783919597988</v>
      </c>
      <c r="AC141" s="66">
        <v>34</v>
      </c>
      <c r="AD141" s="66">
        <v>33.139800000000001</v>
      </c>
      <c r="AE141" s="81">
        <v>1255.253164556962</v>
      </c>
      <c r="AF141" s="82">
        <v>100.92384300595008</v>
      </c>
      <c r="AG141" s="65">
        <v>109.56002276879781</v>
      </c>
      <c r="AH141" s="130">
        <v>0.1</v>
      </c>
      <c r="AI141" s="129">
        <v>5</v>
      </c>
      <c r="AJ141" s="117">
        <v>60</v>
      </c>
      <c r="AK141" s="117">
        <v>101</v>
      </c>
      <c r="AL141" s="118">
        <v>19</v>
      </c>
      <c r="AM141" s="119">
        <v>0.28000000000000003</v>
      </c>
      <c r="AN141" s="119">
        <v>0.27</v>
      </c>
      <c r="AO141" s="250">
        <v>2.3E-2</v>
      </c>
      <c r="AP141" s="121"/>
      <c r="AQ141" s="68"/>
      <c r="AR141" s="68"/>
      <c r="AS141" s="265"/>
    </row>
    <row r="142" spans="1:66" s="85" customFormat="1" ht="14.1" customHeight="1" thickBot="1" x14ac:dyDescent="0.3">
      <c r="A142" s="261" t="s">
        <v>640</v>
      </c>
      <c r="B142" s="27">
        <v>52</v>
      </c>
      <c r="C142" s="56">
        <v>496</v>
      </c>
      <c r="D142" s="77"/>
      <c r="E142" s="262" t="s">
        <v>559</v>
      </c>
      <c r="F142" s="24" t="s">
        <v>242</v>
      </c>
      <c r="G142" s="27" t="s">
        <v>281</v>
      </c>
      <c r="H142" s="27" t="s">
        <v>310</v>
      </c>
      <c r="I142" s="53" t="s">
        <v>310</v>
      </c>
      <c r="J142" s="261" t="s">
        <v>311</v>
      </c>
      <c r="K142" s="27" t="s">
        <v>560</v>
      </c>
      <c r="L142" s="242">
        <v>43505</v>
      </c>
      <c r="M142" s="27">
        <v>97</v>
      </c>
      <c r="N142" s="261" t="s">
        <v>224</v>
      </c>
      <c r="O142" s="27" t="s">
        <v>582</v>
      </c>
      <c r="P142" s="242">
        <v>43696</v>
      </c>
      <c r="Q142" s="27">
        <v>738</v>
      </c>
      <c r="R142" s="27">
        <v>702</v>
      </c>
      <c r="S142" s="27">
        <v>807</v>
      </c>
      <c r="T142" s="46">
        <v>856</v>
      </c>
      <c r="U142" s="48">
        <v>3.3050193050193051</v>
      </c>
      <c r="V142" s="46">
        <v>986</v>
      </c>
      <c r="W142" s="48">
        <v>2.6</v>
      </c>
      <c r="X142" s="48">
        <v>3.2012987012987013</v>
      </c>
      <c r="Y142" s="24">
        <v>1308</v>
      </c>
      <c r="Z142" s="158">
        <v>3.7666666666666666</v>
      </c>
      <c r="AA142" s="161">
        <v>107.27848101265822</v>
      </c>
      <c r="AB142" s="65">
        <v>3.4603174603174605</v>
      </c>
      <c r="AC142" s="66">
        <v>39</v>
      </c>
      <c r="AD142" s="159">
        <v>38.887799999999999</v>
      </c>
      <c r="AE142" s="160">
        <v>1294.7005347593583</v>
      </c>
      <c r="AF142" s="158">
        <v>104.09545834994276</v>
      </c>
      <c r="AG142" s="161">
        <v>105.6869696813005</v>
      </c>
      <c r="AH142" s="130">
        <v>-5.6</v>
      </c>
      <c r="AI142" s="129">
        <v>5.4</v>
      </c>
      <c r="AJ142" s="117">
        <v>53</v>
      </c>
      <c r="AK142" s="117">
        <v>88</v>
      </c>
      <c r="AL142" s="118">
        <v>25</v>
      </c>
      <c r="AM142" s="119">
        <v>-0.05</v>
      </c>
      <c r="AN142" s="119">
        <v>0.66</v>
      </c>
      <c r="AO142" s="250">
        <v>-1.7000000000000001E-2</v>
      </c>
      <c r="AP142" s="121"/>
      <c r="AQ142" s="68"/>
      <c r="AR142" s="68"/>
      <c r="AS142" s="265"/>
    </row>
    <row r="143" spans="1:66" s="85" customFormat="1" ht="14.1" customHeight="1" thickBot="1" x14ac:dyDescent="0.3">
      <c r="A143" s="261" t="s">
        <v>384</v>
      </c>
      <c r="B143" s="27">
        <v>52</v>
      </c>
      <c r="C143" s="56">
        <v>494</v>
      </c>
      <c r="D143" s="69"/>
      <c r="E143" s="262" t="s">
        <v>602</v>
      </c>
      <c r="F143" s="24" t="s">
        <v>242</v>
      </c>
      <c r="G143" s="27" t="s">
        <v>281</v>
      </c>
      <c r="H143" s="27" t="s">
        <v>532</v>
      </c>
      <c r="I143" s="74" t="s">
        <v>532</v>
      </c>
      <c r="J143" s="261" t="s">
        <v>598</v>
      </c>
      <c r="K143" s="27" t="s">
        <v>603</v>
      </c>
      <c r="L143" s="242">
        <v>43480</v>
      </c>
      <c r="M143" s="27">
        <v>76</v>
      </c>
      <c r="N143" s="261" t="s">
        <v>224</v>
      </c>
      <c r="O143" s="27" t="s">
        <v>224</v>
      </c>
      <c r="P143" s="242">
        <v>43725</v>
      </c>
      <c r="Q143" s="27">
        <v>645</v>
      </c>
      <c r="R143" s="27">
        <v>650</v>
      </c>
      <c r="S143" s="27">
        <v>645</v>
      </c>
      <c r="T143" s="46">
        <v>746</v>
      </c>
      <c r="U143" s="48">
        <v>2.6267605633802815</v>
      </c>
      <c r="V143" s="46">
        <v>940</v>
      </c>
      <c r="W143" s="48">
        <v>3.88</v>
      </c>
      <c r="X143" s="48">
        <v>2.8228228228228227</v>
      </c>
      <c r="Y143" s="24">
        <v>1220</v>
      </c>
      <c r="Z143" s="82">
        <v>3.95</v>
      </c>
      <c r="AA143" s="65">
        <v>112.5</v>
      </c>
      <c r="AB143" s="65">
        <v>3.0272952853598016</v>
      </c>
      <c r="AC143" s="66">
        <v>34</v>
      </c>
      <c r="AD143" s="66">
        <v>32.952799999999996</v>
      </c>
      <c r="AE143" s="81">
        <v>1227.2784810126582</v>
      </c>
      <c r="AF143" s="82">
        <v>98.67464527446063</v>
      </c>
      <c r="AG143" s="65">
        <v>105.58732263723032</v>
      </c>
      <c r="AH143" s="130">
        <v>4.5</v>
      </c>
      <c r="AI143" s="129">
        <v>1.5</v>
      </c>
      <c r="AJ143" s="117">
        <v>61</v>
      </c>
      <c r="AK143" s="117">
        <v>100</v>
      </c>
      <c r="AL143" s="118">
        <v>23</v>
      </c>
      <c r="AM143" s="119">
        <v>0.31</v>
      </c>
      <c r="AN143" s="119">
        <v>0.35</v>
      </c>
      <c r="AO143" s="250">
        <v>9.2999999999999999E-2</v>
      </c>
      <c r="AP143" s="121"/>
      <c r="AQ143" s="68"/>
      <c r="AR143" s="68"/>
      <c r="AS143" s="265"/>
    </row>
    <row r="144" spans="1:66" s="85" customFormat="1" ht="14.1" customHeight="1" thickBot="1" x14ac:dyDescent="0.3">
      <c r="A144" s="261" t="s">
        <v>384</v>
      </c>
      <c r="B144" s="27">
        <v>52</v>
      </c>
      <c r="C144" s="56">
        <v>493</v>
      </c>
      <c r="D144" s="69"/>
      <c r="E144" s="262">
        <v>44066662</v>
      </c>
      <c r="F144" s="24" t="s">
        <v>242</v>
      </c>
      <c r="G144" s="27" t="s">
        <v>90</v>
      </c>
      <c r="H144" s="27" t="s">
        <v>533</v>
      </c>
      <c r="I144" s="27" t="s">
        <v>533</v>
      </c>
      <c r="J144" s="261" t="s">
        <v>598</v>
      </c>
      <c r="K144" s="27" t="s">
        <v>599</v>
      </c>
      <c r="L144" s="242">
        <v>43481</v>
      </c>
      <c r="M144" s="27">
        <v>80</v>
      </c>
      <c r="N144" s="261" t="s">
        <v>224</v>
      </c>
      <c r="O144" s="27" t="s">
        <v>224</v>
      </c>
      <c r="P144" s="242">
        <v>43725</v>
      </c>
      <c r="Q144" s="27">
        <v>710</v>
      </c>
      <c r="R144" s="27">
        <v>710</v>
      </c>
      <c r="S144" s="27">
        <v>710</v>
      </c>
      <c r="T144" s="46">
        <v>836</v>
      </c>
      <c r="U144" s="48">
        <v>2.9540636042402828</v>
      </c>
      <c r="V144" s="46">
        <v>1022</v>
      </c>
      <c r="W144" s="48">
        <v>3.72</v>
      </c>
      <c r="X144" s="48">
        <v>3.0783132530120483</v>
      </c>
      <c r="Y144" s="24">
        <v>1282</v>
      </c>
      <c r="Z144" s="82">
        <v>3.7166666666666668</v>
      </c>
      <c r="AA144" s="65">
        <v>105.85443037974682</v>
      </c>
      <c r="AB144" s="65">
        <v>3.189054726368159</v>
      </c>
      <c r="AC144" s="66">
        <v>38</v>
      </c>
      <c r="AD144" s="66">
        <v>36.990200000000002</v>
      </c>
      <c r="AE144" s="81">
        <v>1289.2405063291139</v>
      </c>
      <c r="AF144" s="82">
        <v>103.65646558923022</v>
      </c>
      <c r="AG144" s="65">
        <v>104.75544798448851</v>
      </c>
      <c r="AH144" s="130">
        <v>2.5</v>
      </c>
      <c r="AI144" s="129">
        <v>2.8</v>
      </c>
      <c r="AJ144" s="117">
        <v>56</v>
      </c>
      <c r="AK144" s="117">
        <v>89</v>
      </c>
      <c r="AL144" s="118">
        <v>22</v>
      </c>
      <c r="AM144" s="119">
        <v>-0.09</v>
      </c>
      <c r="AN144" s="119">
        <v>0.36</v>
      </c>
      <c r="AO144" s="250">
        <v>3.0000000000000001E-3</v>
      </c>
      <c r="AP144" s="121"/>
      <c r="AQ144" s="68"/>
      <c r="AR144" s="68"/>
      <c r="AS144" s="265"/>
    </row>
    <row r="145" spans="1:45" s="85" customFormat="1" ht="14.1" customHeight="1" thickBot="1" x14ac:dyDescent="0.3">
      <c r="A145" s="261" t="s">
        <v>37</v>
      </c>
      <c r="B145" s="27">
        <v>52</v>
      </c>
      <c r="C145" s="56">
        <v>502</v>
      </c>
      <c r="D145" s="69"/>
      <c r="E145" s="262">
        <v>44012609</v>
      </c>
      <c r="F145" s="24" t="s">
        <v>242</v>
      </c>
      <c r="G145" s="27" t="s">
        <v>90</v>
      </c>
      <c r="H145" s="27">
        <v>967</v>
      </c>
      <c r="I145" s="27">
        <v>967</v>
      </c>
      <c r="J145" s="261" t="s">
        <v>253</v>
      </c>
      <c r="K145" s="27">
        <v>43171849</v>
      </c>
      <c r="L145" s="242">
        <v>43517</v>
      </c>
      <c r="M145" s="27">
        <v>88</v>
      </c>
      <c r="N145" s="261" t="s">
        <v>224</v>
      </c>
      <c r="O145" s="27" t="s">
        <v>224</v>
      </c>
      <c r="P145" s="242">
        <v>43727</v>
      </c>
      <c r="Q145" s="27">
        <v>795</v>
      </c>
      <c r="R145" s="27">
        <v>800</v>
      </c>
      <c r="S145" s="27">
        <v>796</v>
      </c>
      <c r="T145" s="46">
        <v>896</v>
      </c>
      <c r="U145" s="48">
        <v>3.6275303643724697</v>
      </c>
      <c r="V145" s="46">
        <v>1042</v>
      </c>
      <c r="W145" s="48">
        <v>2.92</v>
      </c>
      <c r="X145" s="48">
        <v>3.5202702702702702</v>
      </c>
      <c r="Y145" s="24">
        <v>1322</v>
      </c>
      <c r="Z145" s="158">
        <v>3.55</v>
      </c>
      <c r="AA145" s="161">
        <v>101.10759493670885</v>
      </c>
      <c r="AB145" s="65">
        <v>3.6120218579234971</v>
      </c>
      <c r="AC145" s="66">
        <v>40</v>
      </c>
      <c r="AD145" s="159">
        <v>40.336599999999997</v>
      </c>
      <c r="AE145" s="160">
        <v>1336.5128205128206</v>
      </c>
      <c r="AF145" s="158">
        <v>107.45721570873957</v>
      </c>
      <c r="AG145" s="161">
        <v>104.2824053227242</v>
      </c>
      <c r="AH145" s="130">
        <v>5.4</v>
      </c>
      <c r="AI145" s="129">
        <v>0.9</v>
      </c>
      <c r="AJ145" s="117">
        <v>54</v>
      </c>
      <c r="AK145" s="117">
        <v>84</v>
      </c>
      <c r="AL145" s="118">
        <v>30</v>
      </c>
      <c r="AM145" s="119">
        <v>0.1</v>
      </c>
      <c r="AN145" s="119">
        <v>0.54</v>
      </c>
      <c r="AO145" s="250">
        <v>7.2999999999999995E-2</v>
      </c>
      <c r="AP145" s="121"/>
      <c r="AQ145" s="68"/>
      <c r="AR145" s="68"/>
      <c r="AS145" s="265"/>
    </row>
    <row r="146" spans="1:45" s="85" customFormat="1" ht="14.1" hidden="1" customHeight="1" thickBot="1" x14ac:dyDescent="0.3">
      <c r="A146" s="261" t="s">
        <v>640</v>
      </c>
      <c r="B146" s="27">
        <v>52</v>
      </c>
      <c r="C146" s="56">
        <v>495</v>
      </c>
      <c r="D146" s="77"/>
      <c r="E146" s="262" t="s">
        <v>557</v>
      </c>
      <c r="F146" s="24" t="s">
        <v>242</v>
      </c>
      <c r="G146" s="24" t="s">
        <v>281</v>
      </c>
      <c r="H146" s="27" t="s">
        <v>312</v>
      </c>
      <c r="I146" s="27" t="s">
        <v>312</v>
      </c>
      <c r="J146" s="261" t="s">
        <v>313</v>
      </c>
      <c r="K146" s="27" t="s">
        <v>558</v>
      </c>
      <c r="L146" s="242">
        <v>43504</v>
      </c>
      <c r="M146" s="27">
        <v>95</v>
      </c>
      <c r="N146" s="261" t="s">
        <v>224</v>
      </c>
      <c r="O146" s="27" t="s">
        <v>582</v>
      </c>
      <c r="P146" s="242">
        <v>43696</v>
      </c>
      <c r="Q146" s="27">
        <v>759</v>
      </c>
      <c r="R146" s="27">
        <v>748</v>
      </c>
      <c r="S146" s="46">
        <v>841</v>
      </c>
      <c r="T146" s="46">
        <v>928</v>
      </c>
      <c r="U146" s="48">
        <v>3.5692307692307694</v>
      </c>
      <c r="V146" s="46">
        <v>986</v>
      </c>
      <c r="W146" s="48">
        <v>1.1599999999999999</v>
      </c>
      <c r="X146" s="48">
        <v>3.1909385113268609</v>
      </c>
      <c r="Y146" s="24">
        <v>1342</v>
      </c>
      <c r="Z146" s="158">
        <v>3.45</v>
      </c>
      <c r="AA146" s="161">
        <v>98.259493670886073</v>
      </c>
      <c r="AB146" s="65">
        <v>3.5408970976253298</v>
      </c>
      <c r="AC146" s="66">
        <v>30</v>
      </c>
      <c r="AD146" s="159">
        <v>29.8504</v>
      </c>
      <c r="AE146" s="160">
        <v>1339.8235294117646</v>
      </c>
      <c r="AF146" s="158">
        <v>107.72340063030745</v>
      </c>
      <c r="AG146" s="161">
        <v>102.99144715059677</v>
      </c>
      <c r="AH146" s="130">
        <v>4.4000000000000004</v>
      </c>
      <c r="AI146" s="129">
        <v>2.4</v>
      </c>
      <c r="AJ146" s="117">
        <v>67</v>
      </c>
      <c r="AK146" s="117">
        <v>100</v>
      </c>
      <c r="AL146" s="118">
        <v>30</v>
      </c>
      <c r="AM146" s="119">
        <v>0.14000000000000001</v>
      </c>
      <c r="AN146" s="119">
        <v>0.41</v>
      </c>
      <c r="AO146" s="250">
        <v>3.3000000000000002E-2</v>
      </c>
      <c r="AP146" s="121"/>
      <c r="AQ146" s="67"/>
      <c r="AR146" s="67"/>
      <c r="AS146" s="265"/>
    </row>
    <row r="147" spans="1:45" s="85" customFormat="1" ht="14.1" customHeight="1" thickBot="1" x14ac:dyDescent="0.3">
      <c r="A147" s="261" t="s">
        <v>639</v>
      </c>
      <c r="B147" s="27">
        <v>52</v>
      </c>
      <c r="C147" s="56">
        <v>499</v>
      </c>
      <c r="D147" s="77"/>
      <c r="E147" s="262" t="s">
        <v>593</v>
      </c>
      <c r="F147" s="24" t="s">
        <v>242</v>
      </c>
      <c r="G147" s="27" t="s">
        <v>281</v>
      </c>
      <c r="H147" s="27" t="s">
        <v>284</v>
      </c>
      <c r="I147" s="114" t="s">
        <v>284</v>
      </c>
      <c r="J147" s="263" t="s">
        <v>381</v>
      </c>
      <c r="K147" s="114" t="s">
        <v>594</v>
      </c>
      <c r="L147" s="241">
        <v>43499</v>
      </c>
      <c r="M147" s="114">
        <v>84</v>
      </c>
      <c r="N147" s="264" t="s">
        <v>224</v>
      </c>
      <c r="O147" s="24" t="s">
        <v>582</v>
      </c>
      <c r="P147" s="242">
        <v>43692</v>
      </c>
      <c r="Q147" s="27">
        <v>727</v>
      </c>
      <c r="R147" s="27">
        <v>858</v>
      </c>
      <c r="S147" s="27">
        <v>755</v>
      </c>
      <c r="T147" s="46">
        <v>932</v>
      </c>
      <c r="U147" s="48">
        <v>3.5169811320754718</v>
      </c>
      <c r="V147" s="46">
        <v>1086</v>
      </c>
      <c r="W147" s="48">
        <v>3.08</v>
      </c>
      <c r="X147" s="48">
        <v>3.4585987261146496</v>
      </c>
      <c r="Y147" s="24">
        <v>1364</v>
      </c>
      <c r="Z147" s="158">
        <v>3.6</v>
      </c>
      <c r="AA147" s="161">
        <v>102.53164556962024</v>
      </c>
      <c r="AB147" s="65">
        <v>3.5520833333333335</v>
      </c>
      <c r="AC147" s="66">
        <v>39</v>
      </c>
      <c r="AD147" s="159">
        <v>38.663400000000003</v>
      </c>
      <c r="AE147" s="160">
        <v>1288.6125654450261</v>
      </c>
      <c r="AF147" s="158">
        <v>103.60597839748907</v>
      </c>
      <c r="AG147" s="161">
        <v>103.06881198355465</v>
      </c>
      <c r="AH147" s="130">
        <v>5.0999999999999996</v>
      </c>
      <c r="AI147" s="129">
        <v>3.1</v>
      </c>
      <c r="AJ147" s="117">
        <v>62</v>
      </c>
      <c r="AK147" s="117">
        <v>101</v>
      </c>
      <c r="AL147" s="118">
        <v>0.7</v>
      </c>
      <c r="AM147" s="119">
        <v>-0.01</v>
      </c>
      <c r="AN147" s="119">
        <v>0.53</v>
      </c>
      <c r="AO147" s="250">
        <v>3.0000000000000001E-3</v>
      </c>
      <c r="AP147" s="121"/>
      <c r="AQ147" s="68"/>
      <c r="AR147" s="68"/>
      <c r="AS147" s="265"/>
    </row>
    <row r="148" spans="1:45" s="85" customFormat="1" ht="14.1" customHeight="1" thickBot="1" x14ac:dyDescent="0.3">
      <c r="A148" s="261" t="s">
        <v>37</v>
      </c>
      <c r="B148" s="27">
        <v>52</v>
      </c>
      <c r="C148" s="56">
        <v>501</v>
      </c>
      <c r="D148" s="69"/>
      <c r="E148" s="266">
        <v>44015772</v>
      </c>
      <c r="F148" s="24" t="s">
        <v>242</v>
      </c>
      <c r="G148" s="27" t="s">
        <v>90</v>
      </c>
      <c r="H148" s="27">
        <v>957</v>
      </c>
      <c r="I148" s="27">
        <v>957</v>
      </c>
      <c r="J148" s="261" t="s">
        <v>570</v>
      </c>
      <c r="K148" s="27">
        <v>43708183</v>
      </c>
      <c r="L148" s="242">
        <v>43479</v>
      </c>
      <c r="M148" s="27">
        <v>78</v>
      </c>
      <c r="N148" s="261" t="s">
        <v>224</v>
      </c>
      <c r="O148" s="27" t="s">
        <v>224</v>
      </c>
      <c r="P148" s="242">
        <v>43717</v>
      </c>
      <c r="Q148" s="27">
        <v>754</v>
      </c>
      <c r="R148" s="27">
        <v>756</v>
      </c>
      <c r="S148" s="27">
        <v>713</v>
      </c>
      <c r="T148" s="46">
        <v>862</v>
      </c>
      <c r="U148" s="48">
        <v>3.024561403508772</v>
      </c>
      <c r="V148" s="46">
        <v>1060</v>
      </c>
      <c r="W148" s="48">
        <v>3.96</v>
      </c>
      <c r="X148" s="48">
        <v>3.1736526946107784</v>
      </c>
      <c r="Y148" s="24">
        <v>1294</v>
      </c>
      <c r="Z148" s="158">
        <v>3.6</v>
      </c>
      <c r="AA148" s="161">
        <v>102.53164556962024</v>
      </c>
      <c r="AB148" s="65">
        <v>3.2029702970297032</v>
      </c>
      <c r="AC148" s="66">
        <v>42</v>
      </c>
      <c r="AD148" s="159">
        <v>40.915399999999998</v>
      </c>
      <c r="AE148" s="160">
        <v>1233.4819277108434</v>
      </c>
      <c r="AF148" s="158">
        <v>99.173409745518072</v>
      </c>
      <c r="AG148" s="161">
        <v>100.85252765756915</v>
      </c>
      <c r="AH148" s="130">
        <v>-0.2</v>
      </c>
      <c r="AI148" s="129">
        <v>4.5</v>
      </c>
      <c r="AJ148" s="117">
        <v>59</v>
      </c>
      <c r="AK148" s="117">
        <v>93</v>
      </c>
      <c r="AL148" s="118">
        <v>33</v>
      </c>
      <c r="AM148" s="119">
        <v>0.08</v>
      </c>
      <c r="AN148" s="119">
        <v>0.49</v>
      </c>
      <c r="AO148" s="250">
        <v>3.0000000000000001E-3</v>
      </c>
      <c r="AP148" s="121"/>
      <c r="AQ148" s="68"/>
      <c r="AR148" s="68"/>
      <c r="AS148" s="265"/>
    </row>
    <row r="149" spans="1:45" s="85" customFormat="1" ht="14.1" customHeight="1" thickBot="1" x14ac:dyDescent="0.3">
      <c r="A149" s="261" t="s">
        <v>639</v>
      </c>
      <c r="B149" s="27">
        <v>52</v>
      </c>
      <c r="C149" s="56">
        <v>497</v>
      </c>
      <c r="D149" s="77"/>
      <c r="E149" s="262" t="s">
        <v>589</v>
      </c>
      <c r="F149" s="24" t="s">
        <v>242</v>
      </c>
      <c r="G149" s="27" t="s">
        <v>281</v>
      </c>
      <c r="H149" s="27" t="s">
        <v>283</v>
      </c>
      <c r="I149" s="27" t="s">
        <v>283</v>
      </c>
      <c r="J149" s="264" t="s">
        <v>380</v>
      </c>
      <c r="K149" s="27" t="s">
        <v>590</v>
      </c>
      <c r="L149" s="242">
        <v>43499</v>
      </c>
      <c r="M149" s="27">
        <v>80</v>
      </c>
      <c r="N149" s="264" t="s">
        <v>224</v>
      </c>
      <c r="O149" s="24" t="s">
        <v>582</v>
      </c>
      <c r="P149" s="242">
        <v>43692</v>
      </c>
      <c r="Q149" s="27">
        <v>720</v>
      </c>
      <c r="R149" s="27">
        <v>800</v>
      </c>
      <c r="S149" s="27">
        <v>753</v>
      </c>
      <c r="T149" s="46">
        <v>856</v>
      </c>
      <c r="U149" s="48">
        <v>3.2301886792452832</v>
      </c>
      <c r="V149" s="46">
        <v>1024</v>
      </c>
      <c r="W149" s="48">
        <v>3.36</v>
      </c>
      <c r="X149" s="48">
        <v>3.2611464968152868</v>
      </c>
      <c r="Y149" s="24">
        <v>1288</v>
      </c>
      <c r="Z149" s="158">
        <v>3.6</v>
      </c>
      <c r="AA149" s="161">
        <v>102.53164556962024</v>
      </c>
      <c r="AB149" s="65">
        <v>3.3541666666666665</v>
      </c>
      <c r="AC149" s="66">
        <v>36</v>
      </c>
      <c r="AD149" s="159">
        <v>35.663400000000003</v>
      </c>
      <c r="AE149" s="160">
        <v>1228.8115183246073</v>
      </c>
      <c r="AF149" s="158">
        <v>98.797903292334695</v>
      </c>
      <c r="AG149" s="161">
        <v>100.66477443097747</v>
      </c>
      <c r="AH149" s="130">
        <v>6.9</v>
      </c>
      <c r="AI149" s="129">
        <v>1.3</v>
      </c>
      <c r="AJ149" s="117">
        <v>58</v>
      </c>
      <c r="AK149" s="117">
        <v>92</v>
      </c>
      <c r="AL149" s="118">
        <v>26</v>
      </c>
      <c r="AM149" s="119">
        <v>0.32</v>
      </c>
      <c r="AN149" s="119">
        <v>0.36</v>
      </c>
      <c r="AO149" s="250">
        <v>6.3E-2</v>
      </c>
      <c r="AP149" s="121"/>
      <c r="AQ149" s="68"/>
      <c r="AR149" s="68"/>
      <c r="AS149" s="265"/>
    </row>
    <row r="150" spans="1:45" s="85" customFormat="1" ht="14.1" customHeight="1" thickBot="1" x14ac:dyDescent="0.3">
      <c r="A150" s="261" t="s">
        <v>37</v>
      </c>
      <c r="B150" s="27">
        <v>52</v>
      </c>
      <c r="C150" s="56">
        <v>503</v>
      </c>
      <c r="D150" s="69"/>
      <c r="E150" s="262">
        <v>44012599</v>
      </c>
      <c r="F150" s="24" t="s">
        <v>242</v>
      </c>
      <c r="G150" s="27" t="s">
        <v>90</v>
      </c>
      <c r="H150" s="27">
        <v>952</v>
      </c>
      <c r="I150" s="27">
        <v>952</v>
      </c>
      <c r="J150" s="261" t="s">
        <v>569</v>
      </c>
      <c r="K150" s="27">
        <v>43073082</v>
      </c>
      <c r="L150" s="242">
        <v>43466</v>
      </c>
      <c r="M150" s="27">
        <v>77</v>
      </c>
      <c r="N150" s="261" t="s">
        <v>224</v>
      </c>
      <c r="O150" s="27" t="s">
        <v>224</v>
      </c>
      <c r="P150" s="242">
        <v>43717</v>
      </c>
      <c r="Q150" s="27">
        <v>878</v>
      </c>
      <c r="R150" s="27">
        <v>842</v>
      </c>
      <c r="S150" s="27">
        <v>762</v>
      </c>
      <c r="T150" s="46">
        <v>966</v>
      </c>
      <c r="U150" s="48">
        <v>3.2416107382550337</v>
      </c>
      <c r="V150" s="46">
        <v>1142</v>
      </c>
      <c r="W150" s="48">
        <v>3.52</v>
      </c>
      <c r="X150" s="48">
        <v>3.2910662824207493</v>
      </c>
      <c r="Y150" s="24">
        <v>1380</v>
      </c>
      <c r="Z150" s="158">
        <v>3.45</v>
      </c>
      <c r="AA150" s="161">
        <v>98.259493670886073</v>
      </c>
      <c r="AB150" s="65">
        <v>3.3093525179856114</v>
      </c>
      <c r="AC150" s="66">
        <v>39</v>
      </c>
      <c r="AD150" s="159">
        <v>37.429200000000002</v>
      </c>
      <c r="AE150" s="160">
        <v>1245.8554216867469</v>
      </c>
      <c r="AF150" s="158">
        <v>100.16825333461981</v>
      </c>
      <c r="AG150" s="161">
        <v>99.213873502752932</v>
      </c>
      <c r="AH150" s="130">
        <v>3.4</v>
      </c>
      <c r="AI150" s="129">
        <v>2.4</v>
      </c>
      <c r="AJ150" s="117">
        <v>55</v>
      </c>
      <c r="AK150" s="117">
        <v>85</v>
      </c>
      <c r="AL150" s="118">
        <v>31</v>
      </c>
      <c r="AM150" s="119">
        <v>0</v>
      </c>
      <c r="AN150" s="119">
        <v>0.63</v>
      </c>
      <c r="AO150" s="250">
        <v>-7.0000000000000001E-3</v>
      </c>
      <c r="AP150" s="121"/>
      <c r="AQ150" s="68"/>
      <c r="AR150" s="68"/>
      <c r="AS150" s="265"/>
    </row>
    <row r="151" spans="1:45" s="85" customFormat="1" ht="14.1" customHeight="1" thickBot="1" x14ac:dyDescent="0.3">
      <c r="A151" s="261" t="s">
        <v>285</v>
      </c>
      <c r="B151" s="27">
        <v>52</v>
      </c>
      <c r="C151" s="56">
        <v>489</v>
      </c>
      <c r="D151" s="77"/>
      <c r="E151" s="262" t="s">
        <v>578</v>
      </c>
      <c r="F151" s="24" t="s">
        <v>242</v>
      </c>
      <c r="G151" s="27" t="s">
        <v>281</v>
      </c>
      <c r="H151" s="27">
        <v>957</v>
      </c>
      <c r="I151" s="114">
        <v>957</v>
      </c>
      <c r="J151" s="263" t="s">
        <v>287</v>
      </c>
      <c r="K151" s="114" t="s">
        <v>580</v>
      </c>
      <c r="L151" s="241">
        <v>43478</v>
      </c>
      <c r="M151" s="114">
        <v>83</v>
      </c>
      <c r="N151" s="264" t="s">
        <v>224</v>
      </c>
      <c r="O151" s="24" t="s">
        <v>224</v>
      </c>
      <c r="P151" s="242">
        <v>43673</v>
      </c>
      <c r="Q151" s="27">
        <v>590</v>
      </c>
      <c r="R151" s="27">
        <v>746</v>
      </c>
      <c r="S151" s="46">
        <v>602</v>
      </c>
      <c r="T151" s="46">
        <v>864</v>
      </c>
      <c r="U151" s="48">
        <v>3.0209790209790208</v>
      </c>
      <c r="V151" s="46">
        <v>1044</v>
      </c>
      <c r="W151" s="48">
        <v>3.6</v>
      </c>
      <c r="X151" s="48">
        <v>3.1164179104477614</v>
      </c>
      <c r="Y151" s="56">
        <v>1302</v>
      </c>
      <c r="Z151" s="158">
        <v>3.65</v>
      </c>
      <c r="AA151" s="161">
        <v>103.95569620253163</v>
      </c>
      <c r="AB151" s="47">
        <v>3.2148148148148148</v>
      </c>
      <c r="AC151" s="76">
        <v>37</v>
      </c>
      <c r="AD151" s="159">
        <v>35.878</v>
      </c>
      <c r="AE151" s="160">
        <v>1144.4761904761904</v>
      </c>
      <c r="AF151" s="158">
        <v>92.01724292201564</v>
      </c>
      <c r="AG151" s="161">
        <v>97.986469562273641</v>
      </c>
      <c r="AH151" s="22">
        <v>2.5066666666666664</v>
      </c>
      <c r="AI151" s="22">
        <v>2.9666666666666663</v>
      </c>
      <c r="AJ151" s="6">
        <v>58.266666666666666</v>
      </c>
      <c r="AK151" s="6">
        <v>93.733333333333334</v>
      </c>
      <c r="AL151" s="6">
        <v>25.313333333333333</v>
      </c>
      <c r="AM151" s="19">
        <v>7.2666666666666671E-2</v>
      </c>
      <c r="AN151" s="19">
        <v>0.46600000000000003</v>
      </c>
      <c r="AO151" s="249">
        <v>1.5666666666666666E-2</v>
      </c>
      <c r="AP151" s="50"/>
      <c r="AQ151" s="9"/>
      <c r="AR151" s="9"/>
      <c r="AS151" s="265"/>
    </row>
    <row r="152" spans="1:45" s="85" customFormat="1" ht="14.1" customHeight="1" thickBot="1" x14ac:dyDescent="0.3">
      <c r="A152" s="261" t="s">
        <v>285</v>
      </c>
      <c r="B152" s="27">
        <v>52</v>
      </c>
      <c r="C152" s="56">
        <v>491</v>
      </c>
      <c r="D152" s="77"/>
      <c r="E152" s="262" t="s">
        <v>579</v>
      </c>
      <c r="F152" s="24" t="s">
        <v>242</v>
      </c>
      <c r="G152" s="27" t="s">
        <v>281</v>
      </c>
      <c r="H152" s="27" t="s">
        <v>286</v>
      </c>
      <c r="I152" s="114" t="s">
        <v>286</v>
      </c>
      <c r="J152" s="263" t="s">
        <v>287</v>
      </c>
      <c r="K152" s="114" t="s">
        <v>581</v>
      </c>
      <c r="L152" s="241">
        <v>43470</v>
      </c>
      <c r="M152" s="114">
        <v>84</v>
      </c>
      <c r="N152" s="264" t="s">
        <v>224</v>
      </c>
      <c r="O152" s="24" t="s">
        <v>224</v>
      </c>
      <c r="P152" s="242">
        <v>43673</v>
      </c>
      <c r="Q152" s="27">
        <v>520</v>
      </c>
      <c r="R152" s="27">
        <v>746</v>
      </c>
      <c r="S152" s="27">
        <v>547</v>
      </c>
      <c r="T152" s="46">
        <v>874</v>
      </c>
      <c r="U152" s="48">
        <v>2.9727891156462585</v>
      </c>
      <c r="V152" s="46">
        <v>1018</v>
      </c>
      <c r="W152" s="48">
        <v>2.88</v>
      </c>
      <c r="X152" s="48">
        <v>2.9679300291545188</v>
      </c>
      <c r="Y152" s="24">
        <v>1294</v>
      </c>
      <c r="Z152" s="158">
        <v>3.5</v>
      </c>
      <c r="AA152" s="161">
        <v>99.683544303797461</v>
      </c>
      <c r="AB152" s="65">
        <v>3.1331719128329296</v>
      </c>
      <c r="AC152" s="66">
        <v>41</v>
      </c>
      <c r="AD152" s="159">
        <v>39.578800000000001</v>
      </c>
      <c r="AE152" s="160">
        <v>1136.7142857142858</v>
      </c>
      <c r="AF152" s="158">
        <v>91.393176574495953</v>
      </c>
      <c r="AG152" s="161">
        <v>95.538360439146714</v>
      </c>
      <c r="AH152" s="30"/>
      <c r="AI152" s="26"/>
      <c r="AJ152" s="40"/>
      <c r="AK152" s="26"/>
      <c r="AL152" s="32"/>
      <c r="AM152" s="32"/>
      <c r="AN152" s="32"/>
      <c r="AO152" s="256"/>
      <c r="AP152" s="32"/>
      <c r="AQ152" s="42"/>
      <c r="AR152" s="42"/>
      <c r="AS152" s="265"/>
    </row>
    <row r="153" spans="1:45" s="85" customFormat="1" ht="14.1" customHeight="1" thickBot="1" x14ac:dyDescent="0.3">
      <c r="A153" s="261" t="s">
        <v>290</v>
      </c>
      <c r="B153" s="27">
        <v>52</v>
      </c>
      <c r="C153" s="56">
        <v>504</v>
      </c>
      <c r="D153" s="69"/>
      <c r="E153" s="266" t="s">
        <v>566</v>
      </c>
      <c r="F153" s="24" t="s">
        <v>242</v>
      </c>
      <c r="G153" s="27" t="s">
        <v>281</v>
      </c>
      <c r="H153" s="27">
        <v>915</v>
      </c>
      <c r="I153" s="27">
        <v>915</v>
      </c>
      <c r="J153" s="261" t="s">
        <v>291</v>
      </c>
      <c r="K153" s="27" t="s">
        <v>567</v>
      </c>
      <c r="L153" s="242">
        <v>43509</v>
      </c>
      <c r="M153" s="27">
        <v>90</v>
      </c>
      <c r="N153" s="261" t="s">
        <v>224</v>
      </c>
      <c r="O153" s="27" t="s">
        <v>224</v>
      </c>
      <c r="P153" s="242">
        <v>43673</v>
      </c>
      <c r="Q153" s="27">
        <v>600</v>
      </c>
      <c r="R153" s="27">
        <v>818</v>
      </c>
      <c r="S153" s="46">
        <v>771</v>
      </c>
      <c r="T153" s="46">
        <v>892</v>
      </c>
      <c r="U153" s="48">
        <v>3.4980392156862745</v>
      </c>
      <c r="V153" s="46">
        <v>1038</v>
      </c>
      <c r="W153" s="48">
        <v>2.92</v>
      </c>
      <c r="X153" s="48">
        <v>3.4144736842105261</v>
      </c>
      <c r="Y153" s="24">
        <v>1242</v>
      </c>
      <c r="Z153" s="158">
        <v>2.9166666666666665</v>
      </c>
      <c r="AA153" s="161">
        <v>83.069620253164544</v>
      </c>
      <c r="AB153" s="65">
        <v>3.320855614973262</v>
      </c>
      <c r="AC153" s="66">
        <v>37</v>
      </c>
      <c r="AD153" s="159">
        <v>37.037399999999998</v>
      </c>
      <c r="AE153" s="160">
        <v>1260.1428571428571</v>
      </c>
      <c r="AF153" s="158">
        <v>101.31698008842891</v>
      </c>
      <c r="AG153" s="161">
        <v>92.193300170796732</v>
      </c>
      <c r="AH153" s="30"/>
      <c r="AI153" s="26"/>
      <c r="AJ153" s="40"/>
      <c r="AK153" s="26"/>
      <c r="AL153" s="32"/>
      <c r="AM153" s="32"/>
      <c r="AN153" s="32"/>
      <c r="AO153" s="256"/>
      <c r="AP153" s="32"/>
      <c r="AQ153" s="42"/>
      <c r="AR153" s="42"/>
      <c r="AS153" s="265"/>
    </row>
    <row r="154" spans="1:45" s="85" customFormat="1" ht="14.1" customHeight="1" thickBot="1" x14ac:dyDescent="0.3">
      <c r="A154" s="261" t="s">
        <v>353</v>
      </c>
      <c r="B154" s="27">
        <v>52</v>
      </c>
      <c r="C154" s="56">
        <v>500</v>
      </c>
      <c r="D154" s="69"/>
      <c r="E154" s="262">
        <v>44015770</v>
      </c>
      <c r="F154" s="24" t="s">
        <v>242</v>
      </c>
      <c r="G154" s="27" t="s">
        <v>90</v>
      </c>
      <c r="H154" s="27">
        <v>953</v>
      </c>
      <c r="I154" s="27">
        <v>953</v>
      </c>
      <c r="J154" s="261" t="s">
        <v>570</v>
      </c>
      <c r="K154" s="27">
        <v>43171865</v>
      </c>
      <c r="L154" s="242">
        <v>43470</v>
      </c>
      <c r="M154" s="27">
        <v>89</v>
      </c>
      <c r="N154" s="261" t="s">
        <v>224</v>
      </c>
      <c r="O154" s="27" t="s">
        <v>224</v>
      </c>
      <c r="P154" s="242">
        <v>43717</v>
      </c>
      <c r="Q154" s="27">
        <v>842</v>
      </c>
      <c r="R154" s="27">
        <v>860</v>
      </c>
      <c r="S154" s="27">
        <v>735</v>
      </c>
      <c r="T154" s="46">
        <v>958</v>
      </c>
      <c r="U154" s="48">
        <v>3.2585034013605441</v>
      </c>
      <c r="V154" s="46">
        <v>1080</v>
      </c>
      <c r="W154" s="48">
        <v>2.44</v>
      </c>
      <c r="X154" s="48">
        <v>3.1486880466472305</v>
      </c>
      <c r="Y154" s="24">
        <v>1326</v>
      </c>
      <c r="Z154" s="158">
        <v>3.0666666666666669</v>
      </c>
      <c r="AA154" s="161">
        <v>87.341772151898738</v>
      </c>
      <c r="AB154" s="65">
        <v>3.2106537530266346</v>
      </c>
      <c r="AC154" s="66">
        <v>35</v>
      </c>
      <c r="AD154" s="159">
        <v>33.578800000000001</v>
      </c>
      <c r="AE154" s="160">
        <v>1201.5060240963855</v>
      </c>
      <c r="AF154" s="158">
        <v>96.602509175434321</v>
      </c>
      <c r="AG154" s="161">
        <v>91.972140663666522</v>
      </c>
      <c r="AH154" s="6"/>
      <c r="AI154" s="9"/>
      <c r="AJ154" s="6"/>
      <c r="AK154" s="6"/>
      <c r="AL154" s="9"/>
      <c r="AM154" s="9"/>
      <c r="AN154" s="9"/>
      <c r="AO154" s="249"/>
      <c r="AP154" s="9"/>
      <c r="AQ154" s="9"/>
      <c r="AR154" s="9"/>
      <c r="AS154" s="265"/>
    </row>
    <row r="155" spans="1:45" s="85" customFormat="1" ht="14.1" customHeight="1" thickBot="1" x14ac:dyDescent="0.3">
      <c r="A155" s="261" t="s">
        <v>20</v>
      </c>
      <c r="B155" s="27">
        <v>52</v>
      </c>
      <c r="C155" s="56">
        <v>498</v>
      </c>
      <c r="D155" s="77"/>
      <c r="E155" s="262" t="s">
        <v>591</v>
      </c>
      <c r="F155" s="24" t="s">
        <v>242</v>
      </c>
      <c r="G155" s="27" t="s">
        <v>281</v>
      </c>
      <c r="H155" s="27" t="s">
        <v>282</v>
      </c>
      <c r="I155" s="27" t="s">
        <v>282</v>
      </c>
      <c r="J155" s="264" t="s">
        <v>379</v>
      </c>
      <c r="K155" s="27" t="s">
        <v>592</v>
      </c>
      <c r="L155" s="242">
        <v>43495</v>
      </c>
      <c r="M155" s="27">
        <v>76</v>
      </c>
      <c r="N155" s="264" t="s">
        <v>224</v>
      </c>
      <c r="O155" s="24" t="s">
        <v>224</v>
      </c>
      <c r="P155" s="242">
        <v>43692</v>
      </c>
      <c r="Q155" s="27">
        <v>710</v>
      </c>
      <c r="R155" s="27">
        <v>870</v>
      </c>
      <c r="S155" s="27">
        <v>720</v>
      </c>
      <c r="T155" s="46">
        <v>928</v>
      </c>
      <c r="U155" s="48">
        <v>3.449814126394052</v>
      </c>
      <c r="V155" s="46">
        <v>1030</v>
      </c>
      <c r="W155" s="48">
        <v>2.04</v>
      </c>
      <c r="X155" s="48">
        <v>3.2389937106918238</v>
      </c>
      <c r="Y155" s="24">
        <v>1252</v>
      </c>
      <c r="Z155" s="158">
        <v>2.7</v>
      </c>
      <c r="AA155" s="161">
        <v>76.898734177215189</v>
      </c>
      <c r="AB155" s="65">
        <v>3.2268041237113403</v>
      </c>
      <c r="AC155" s="66">
        <v>37</v>
      </c>
      <c r="AD155" s="159">
        <v>36.513800000000003</v>
      </c>
      <c r="AE155" s="160">
        <v>1174.0314136125653</v>
      </c>
      <c r="AF155" s="158">
        <v>94.393517911032788</v>
      </c>
      <c r="AG155" s="161">
        <v>85.646126044123989</v>
      </c>
      <c r="AH155" s="6"/>
      <c r="AI155" s="9"/>
      <c r="AJ155" s="6"/>
      <c r="AK155" s="6"/>
      <c r="AL155" s="9"/>
      <c r="AM155" s="9"/>
      <c r="AN155" s="9"/>
      <c r="AO155" s="249"/>
      <c r="AP155" s="9"/>
      <c r="AQ155" s="9"/>
      <c r="AR155" s="9"/>
      <c r="AS155" s="265"/>
    </row>
    <row r="156" spans="1:45" s="85" customFormat="1" ht="14.1" customHeight="1" x14ac:dyDescent="0.25">
      <c r="A156" s="11" t="s">
        <v>544</v>
      </c>
      <c r="B156" s="267"/>
      <c r="C156" s="9"/>
      <c r="D156" s="169"/>
      <c r="E156" s="170"/>
      <c r="F156" s="11" t="s">
        <v>110</v>
      </c>
      <c r="G156" s="170"/>
      <c r="H156" s="170"/>
      <c r="I156" s="170"/>
      <c r="K156" s="9"/>
      <c r="L156" s="243"/>
      <c r="M156" s="6">
        <v>83.666666666666671</v>
      </c>
      <c r="N156" s="11"/>
      <c r="O156" s="9"/>
      <c r="P156" s="18"/>
      <c r="Q156" s="6">
        <v>710.86666666666667</v>
      </c>
      <c r="R156" s="169">
        <v>811.77777777777783</v>
      </c>
      <c r="S156" s="169">
        <v>756.88888888888891</v>
      </c>
      <c r="T156" s="6">
        <v>876.26666666666665</v>
      </c>
      <c r="U156" s="19">
        <v>3.198949565493638</v>
      </c>
      <c r="V156" s="6">
        <v>1028.4000000000001</v>
      </c>
      <c r="W156" s="19">
        <v>3.0426666666666673</v>
      </c>
      <c r="X156" s="19">
        <v>3.1809252955017966</v>
      </c>
      <c r="Y156" s="6">
        <v>1297.5999999999999</v>
      </c>
      <c r="Z156" s="19">
        <v>3.5111111111111115</v>
      </c>
      <c r="AA156" s="19">
        <v>99.999999999999972</v>
      </c>
      <c r="AB156" s="19">
        <v>3.2993425235952221</v>
      </c>
      <c r="AC156" s="22">
        <v>37.200000000000003</v>
      </c>
      <c r="AD156" s="22">
        <v>36.494386666666664</v>
      </c>
      <c r="AE156" s="6">
        <v>1243.762749386146</v>
      </c>
      <c r="AF156" s="19">
        <v>99.999999999999972</v>
      </c>
      <c r="AG156" s="19">
        <v>99.999999999999986</v>
      </c>
      <c r="AH156" s="6"/>
      <c r="AI156" s="9"/>
      <c r="AJ156" s="6"/>
      <c r="AK156" s="6"/>
      <c r="AL156" s="9"/>
      <c r="AM156" s="9"/>
      <c r="AN156" s="9"/>
      <c r="AO156" s="249"/>
      <c r="AP156" s="9"/>
      <c r="AQ156" s="9"/>
      <c r="AR156" s="9"/>
      <c r="AS156" s="265"/>
    </row>
    <row r="157" spans="1:45" s="85" customFormat="1" ht="14.1" hidden="1" customHeight="1" x14ac:dyDescent="0.25">
      <c r="A157" s="11" t="s">
        <v>545</v>
      </c>
      <c r="B157" s="8"/>
      <c r="C157" s="9"/>
      <c r="D157" s="5"/>
      <c r="E157" s="3"/>
      <c r="F157" s="3"/>
      <c r="G157" s="3"/>
      <c r="H157" s="3"/>
      <c r="I157" s="3"/>
      <c r="J157" s="11"/>
      <c r="K157" s="9"/>
      <c r="L157" s="228"/>
      <c r="M157" s="5"/>
      <c r="N157" s="8"/>
      <c r="O157" s="3"/>
      <c r="P157" s="228"/>
      <c r="Q157" s="5"/>
      <c r="R157" s="29"/>
      <c r="S157" s="29"/>
      <c r="T157" s="454"/>
      <c r="U157" s="52"/>
      <c r="V157" s="53"/>
      <c r="W157" s="52"/>
      <c r="X157" s="52"/>
      <c r="Y157" s="36"/>
      <c r="Z157" s="36"/>
      <c r="AA157" s="36"/>
      <c r="AB157" s="37"/>
      <c r="AC157" s="39"/>
      <c r="AD157" s="39"/>
      <c r="AE157" s="38"/>
      <c r="AF157" s="45"/>
      <c r="AG157" s="39"/>
      <c r="AH157" s="6"/>
      <c r="AI157" s="9"/>
      <c r="AJ157" s="6"/>
      <c r="AK157" s="6"/>
      <c r="AL157" s="9"/>
      <c r="AM157" s="9"/>
      <c r="AN157" s="9"/>
      <c r="AO157" s="249"/>
      <c r="AP157" s="9"/>
      <c r="AQ157" s="9"/>
      <c r="AR157" s="9"/>
      <c r="AS157" s="265"/>
    </row>
    <row r="158" spans="1:45" s="85" customFormat="1" ht="14.1" hidden="1" customHeight="1" x14ac:dyDescent="0.25">
      <c r="A158" s="11" t="s">
        <v>635</v>
      </c>
      <c r="B158" s="8"/>
      <c r="C158" s="9"/>
      <c r="D158" s="5"/>
      <c r="E158" s="3"/>
      <c r="F158" s="3"/>
      <c r="G158" s="3"/>
      <c r="H158" s="3"/>
      <c r="I158" s="3"/>
      <c r="J158" s="11"/>
      <c r="K158" s="9"/>
      <c r="L158" s="228"/>
      <c r="M158" s="5"/>
      <c r="N158" s="8"/>
      <c r="O158" s="3"/>
      <c r="P158" s="228"/>
      <c r="Q158" s="5"/>
      <c r="R158" s="36"/>
      <c r="S158" s="36"/>
      <c r="T158" s="454"/>
      <c r="U158" s="52"/>
      <c r="V158" s="53"/>
      <c r="W158" s="52"/>
      <c r="X158" s="52"/>
      <c r="Y158" s="36"/>
      <c r="Z158" s="36"/>
      <c r="AA158" s="36"/>
      <c r="AB158" s="37"/>
      <c r="AC158" s="39"/>
      <c r="AD158" s="39"/>
      <c r="AE158" s="38"/>
      <c r="AF158" s="45"/>
      <c r="AG158" s="39"/>
      <c r="AH158" s="6"/>
      <c r="AI158" s="9"/>
      <c r="AJ158" s="6"/>
      <c r="AK158" s="6"/>
      <c r="AL158" s="9"/>
      <c r="AM158" s="9"/>
      <c r="AN158" s="9"/>
      <c r="AO158" s="249"/>
      <c r="AP158" s="9"/>
      <c r="AQ158" s="9"/>
      <c r="AR158" s="9"/>
      <c r="AS158" s="265"/>
    </row>
    <row r="159" spans="1:45" s="11" customFormat="1" ht="7.15" customHeight="1" x14ac:dyDescent="0.2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18"/>
      <c r="M159" s="9"/>
      <c r="N159" s="9"/>
      <c r="O159" s="9"/>
      <c r="P159" s="18"/>
      <c r="Q159" s="9"/>
      <c r="R159" s="9"/>
      <c r="S159" s="6"/>
      <c r="T159" s="9"/>
      <c r="U159" s="9"/>
      <c r="V159" s="9"/>
      <c r="W159" s="9"/>
      <c r="X159" s="19"/>
      <c r="Y159" s="9"/>
      <c r="Z159" s="9"/>
      <c r="AA159" s="9"/>
      <c r="AB159" s="19"/>
      <c r="AC159" s="22"/>
      <c r="AD159" s="22"/>
      <c r="AE159" s="9"/>
      <c r="AF159" s="9"/>
      <c r="AG159" s="9"/>
      <c r="AH159" s="6"/>
      <c r="AI159" s="9"/>
      <c r="AJ159" s="6"/>
      <c r="AK159" s="6"/>
      <c r="AL159" s="9"/>
      <c r="AM159" s="9"/>
      <c r="AN159" s="9"/>
      <c r="AO159" s="249"/>
      <c r="AP159" s="9"/>
      <c r="AQ159" s="9"/>
      <c r="AR159" s="9"/>
      <c r="AS159" s="455"/>
    </row>
    <row r="160" spans="1:45" s="11" customFormat="1" ht="15" customHeight="1" x14ac:dyDescent="0.25">
      <c r="A160" s="8" t="s">
        <v>643</v>
      </c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18"/>
      <c r="M160" s="9"/>
      <c r="N160" s="9"/>
      <c r="O160" s="9"/>
      <c r="P160" s="18"/>
      <c r="Q160" s="9"/>
      <c r="R160" s="9"/>
      <c r="S160" s="6"/>
      <c r="T160" s="9"/>
      <c r="U160" s="9"/>
      <c r="V160" s="9"/>
      <c r="W160" s="9"/>
      <c r="X160" s="19"/>
      <c r="Y160" s="9"/>
      <c r="Z160" s="9"/>
      <c r="AA160" s="9"/>
      <c r="AB160" s="19"/>
      <c r="AC160" s="22"/>
      <c r="AD160" s="22"/>
      <c r="AE160" s="9"/>
      <c r="AF160" s="9"/>
      <c r="AG160" s="9"/>
      <c r="AH160" s="6"/>
      <c r="AI160" s="9"/>
      <c r="AJ160" s="6"/>
      <c r="AK160" s="6"/>
      <c r="AL160" s="9"/>
      <c r="AM160" s="9"/>
      <c r="AN160" s="9"/>
      <c r="AO160" s="249"/>
      <c r="AP160" s="9"/>
      <c r="AQ160" s="9"/>
      <c r="AR160" s="9"/>
      <c r="AS160" s="455"/>
    </row>
    <row r="161" spans="1:45" ht="15" customHeight="1" x14ac:dyDescent="0.25">
      <c r="A161" s="8" t="s">
        <v>116</v>
      </c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18"/>
      <c r="M161" s="9"/>
      <c r="N161" s="9"/>
      <c r="O161" s="9"/>
      <c r="P161" s="18"/>
      <c r="Q161" s="9"/>
      <c r="R161" s="9"/>
      <c r="S161" s="6"/>
      <c r="T161" s="9"/>
      <c r="U161" s="9"/>
      <c r="V161" s="9"/>
      <c r="W161" s="9"/>
      <c r="X161" s="19"/>
      <c r="Y161" s="9"/>
      <c r="Z161" s="9"/>
      <c r="AA161" s="9"/>
      <c r="AB161" s="9"/>
      <c r="AC161" s="22"/>
      <c r="AD161" s="22"/>
      <c r="AE161" s="9"/>
      <c r="AF161" s="9"/>
      <c r="AG161" s="9"/>
    </row>
    <row r="162" spans="1:45" x14ac:dyDescent="0.25">
      <c r="A162" s="2" t="s">
        <v>644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18"/>
      <c r="M162" s="9"/>
      <c r="N162" s="9"/>
      <c r="O162" s="9"/>
      <c r="P162" s="18"/>
      <c r="Q162" s="9"/>
      <c r="R162" s="9"/>
      <c r="S162" s="6"/>
      <c r="T162" s="9"/>
      <c r="U162" s="9"/>
      <c r="V162" s="9"/>
      <c r="W162" s="9"/>
      <c r="X162" s="19"/>
      <c r="Y162" s="9"/>
      <c r="Z162" s="9"/>
      <c r="AA162" s="9"/>
      <c r="AB162" s="9"/>
      <c r="AC162" s="22"/>
      <c r="AD162" s="22"/>
      <c r="AE162" s="9"/>
      <c r="AF162" s="9"/>
      <c r="AG162" s="9"/>
    </row>
    <row r="163" spans="1:45" ht="15" customHeight="1" x14ac:dyDescent="0.25">
      <c r="A163" s="8" t="s">
        <v>609</v>
      </c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18"/>
      <c r="M163" s="9"/>
      <c r="N163" s="9"/>
      <c r="O163" s="9"/>
      <c r="P163" s="18"/>
      <c r="Q163" s="9"/>
      <c r="R163" s="9"/>
      <c r="S163" s="6"/>
      <c r="T163" s="9"/>
      <c r="U163" s="9"/>
      <c r="V163" s="9"/>
      <c r="W163" s="9"/>
      <c r="X163" s="19"/>
      <c r="Y163" s="9"/>
      <c r="Z163" s="9"/>
      <c r="AA163" s="9"/>
      <c r="AB163" s="9"/>
      <c r="AC163" s="22"/>
      <c r="AD163" s="22"/>
      <c r="AE163" s="9"/>
      <c r="AF163" s="9"/>
      <c r="AG163" s="9"/>
    </row>
    <row r="164" spans="1:45" s="20" customFormat="1" ht="15" customHeight="1" x14ac:dyDescent="0.2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18"/>
      <c r="M164" s="9"/>
      <c r="N164" s="9"/>
      <c r="O164" s="9"/>
      <c r="P164" s="18"/>
      <c r="Q164" s="9"/>
      <c r="R164" s="9"/>
      <c r="S164" s="6"/>
      <c r="T164" s="9"/>
      <c r="U164" s="9"/>
      <c r="V164" s="9"/>
      <c r="W164" s="9"/>
      <c r="X164" s="19"/>
      <c r="Y164" s="9"/>
      <c r="Z164" s="9"/>
      <c r="AA164" s="9"/>
      <c r="AB164" s="9"/>
      <c r="AC164" s="22"/>
      <c r="AD164" s="22"/>
      <c r="AE164" s="9"/>
      <c r="AF164" s="9"/>
      <c r="AG164" s="9"/>
      <c r="AH164" s="59"/>
      <c r="AI164" s="3"/>
      <c r="AJ164" s="6"/>
      <c r="AK164" s="5"/>
      <c r="AL164" s="60"/>
      <c r="AM164" s="60"/>
      <c r="AN164" s="60"/>
      <c r="AO164" s="259"/>
      <c r="AP164" s="60"/>
      <c r="AQ164"/>
      <c r="AR164"/>
      <c r="AS164" s="21"/>
    </row>
    <row r="165" spans="1:45" ht="15" customHeight="1" x14ac:dyDescent="0.25"/>
    <row r="166" spans="1:45" ht="15" customHeight="1" x14ac:dyDescent="0.25"/>
    <row r="168" spans="1:45" s="20" customFormat="1" hidden="1" x14ac:dyDescent="0.25">
      <c r="A168"/>
      <c r="B168"/>
      <c r="C168"/>
      <c r="D168"/>
      <c r="E168" s="3"/>
      <c r="F168"/>
      <c r="G168"/>
      <c r="H168"/>
      <c r="I168"/>
      <c r="J168"/>
      <c r="K168" s="3"/>
      <c r="L168" s="228"/>
      <c r="M168" s="4"/>
      <c r="N168"/>
      <c r="O168" s="3"/>
      <c r="P168" s="228"/>
      <c r="Q168" s="4"/>
      <c r="R168" s="3"/>
      <c r="S168" s="5"/>
      <c r="T168" s="4"/>
      <c r="U168"/>
      <c r="V168"/>
      <c r="W168" s="3"/>
      <c r="X168" s="80"/>
      <c r="Y168" s="3"/>
      <c r="Z168" s="3"/>
      <c r="AA168" s="3"/>
      <c r="AB168" s="3"/>
      <c r="AC168" s="162"/>
      <c r="AD168" s="162"/>
      <c r="AE168" s="3"/>
      <c r="AF168" s="3"/>
      <c r="AG168" s="3"/>
      <c r="AH168" s="59"/>
      <c r="AI168" s="3"/>
      <c r="AJ168" s="6"/>
      <c r="AK168" s="5"/>
      <c r="AL168" s="60"/>
      <c r="AM168" s="60"/>
      <c r="AN168" s="60"/>
      <c r="AO168" s="259"/>
      <c r="AP168" s="60"/>
      <c r="AQ168"/>
      <c r="AR168"/>
    </row>
    <row r="169" spans="1:45" hidden="1" x14ac:dyDescent="0.25">
      <c r="AS169" s="20"/>
    </row>
  </sheetData>
  <sortState ref="A70:BN89">
    <sortCondition descending="1" ref="AG70:AG89"/>
  </sortState>
  <mergeCells count="8">
    <mergeCell ref="AW94:AY94"/>
    <mergeCell ref="AW132:AY132"/>
    <mergeCell ref="AS6:AS8"/>
    <mergeCell ref="AT6:AT8"/>
    <mergeCell ref="AU6:AU8"/>
    <mergeCell ref="AW7:AY7"/>
    <mergeCell ref="AW36:AY36"/>
    <mergeCell ref="AW66:AY66"/>
  </mergeCells>
  <pageMargins left="0.25" right="0.25" top="0.25" bottom="0.25" header="0.3" footer="0.3"/>
  <pageSetup paperSize="17" scale="92" orientation="landscape" verticalDpi="4294967293" r:id="rId1"/>
  <rowBreaks count="2" manualBreakCount="2">
    <brk id="108" max="44" man="1"/>
    <brk id="163" max="32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81FCA6-12D0-4F6B-914D-7CF43D3027CD}">
  <dimension ref="A1:BN157"/>
  <sheetViews>
    <sheetView zoomScaleNormal="100" workbookViewId="0">
      <pane ySplit="8" topLeftCell="A127" activePane="bottomLeft" state="frozen"/>
      <selection activeCell="C11" sqref="C11"/>
      <selection pane="bottomLeft" activeCell="U138" sqref="U138"/>
    </sheetView>
  </sheetViews>
  <sheetFormatPr defaultColWidth="11.7109375" defaultRowHeight="15" x14ac:dyDescent="0.25"/>
  <cols>
    <col min="1" max="1" width="21" style="513" customWidth="1"/>
    <col min="2" max="2" width="5.7109375" style="4" customWidth="1"/>
    <col min="3" max="3" width="4.7109375" style="4" customWidth="1"/>
    <col min="4" max="4" width="4.85546875" style="4" hidden="1" customWidth="1"/>
    <col min="5" max="5" width="9.85546875" style="4" customWidth="1"/>
    <col min="6" max="6" width="5.7109375" style="4" customWidth="1"/>
    <col min="7" max="7" width="4.7109375" style="4" customWidth="1"/>
    <col min="8" max="9" width="7.7109375" style="4" hidden="1" customWidth="1"/>
    <col min="10" max="10" width="12.7109375" style="513" customWidth="1"/>
    <col min="11" max="11" width="2.85546875" style="4" hidden="1" customWidth="1"/>
    <col min="12" max="12" width="5.7109375" style="441" customWidth="1"/>
    <col min="13" max="13" width="5.7109375" style="4" customWidth="1"/>
    <col min="14" max="14" width="7.7109375" style="4" hidden="1" customWidth="1"/>
    <col min="15" max="15" width="5.7109375" style="4" hidden="1" customWidth="1"/>
    <col min="16" max="16" width="5.7109375" style="441" customWidth="1"/>
    <col min="17" max="17" width="5.7109375" style="4" customWidth="1"/>
    <col min="18" max="18" width="7.7109375" style="4" hidden="1" customWidth="1"/>
    <col min="19" max="19" width="5.7109375" style="28" customWidth="1"/>
    <col min="20" max="22" width="7.7109375" style="4" customWidth="1"/>
    <col min="23" max="23" width="2.42578125" style="4" hidden="1" customWidth="1"/>
    <col min="24" max="24" width="2.140625" style="502" hidden="1" customWidth="1"/>
    <col min="25" max="25" width="7.7109375" style="4" customWidth="1"/>
    <col min="26" max="26" width="5.7109375" style="4" customWidth="1"/>
    <col min="27" max="27" width="6.7109375" style="4" customWidth="1"/>
    <col min="28" max="28" width="5.7109375" style="4" customWidth="1"/>
    <col min="29" max="29" width="5.7109375" style="496" hidden="1" customWidth="1"/>
    <col min="30" max="30" width="5.7109375" style="496" customWidth="1"/>
    <col min="31" max="31" width="5.7109375" style="4" customWidth="1"/>
    <col min="32" max="32" width="8.7109375" style="4" customWidth="1"/>
    <col min="33" max="33" width="7.42578125" style="4" customWidth="1"/>
    <col min="34" max="34" width="5.7109375" style="512" customWidth="1"/>
    <col min="35" max="35" width="5.7109375" style="4" customWidth="1"/>
    <col min="36" max="36" width="5.7109375" style="435" customWidth="1"/>
    <col min="37" max="37" width="5.7109375" style="28" customWidth="1"/>
    <col min="38" max="40" width="5.7109375" style="497" customWidth="1"/>
    <col min="41" max="41" width="5.7109375" style="500" customWidth="1"/>
    <col min="42" max="42" width="5.7109375" style="497" hidden="1" customWidth="1"/>
    <col min="43" max="55" width="5.7109375" style="4" hidden="1" customWidth="1"/>
    <col min="56" max="56" width="5.7109375" style="4" customWidth="1"/>
    <col min="57" max="231" width="11.7109375" style="4"/>
    <col min="232" max="232" width="25.5703125" style="4" customWidth="1"/>
    <col min="233" max="233" width="12.42578125" style="4" customWidth="1"/>
    <col min="234" max="234" width="4.140625" style="4" customWidth="1"/>
    <col min="235" max="235" width="4.5703125" style="4" customWidth="1"/>
    <col min="236" max="236" width="19.85546875" style="4" customWidth="1"/>
    <col min="237" max="237" width="12.85546875" style="4" customWidth="1"/>
    <col min="238" max="238" width="5.7109375" style="4" customWidth="1"/>
    <col min="239" max="239" width="3.5703125" style="4" customWidth="1"/>
    <col min="240" max="240" width="10" style="4" customWidth="1"/>
    <col min="241" max="241" width="8" style="4" customWidth="1"/>
    <col min="242" max="242" width="29.28515625" style="4" customWidth="1"/>
    <col min="243" max="243" width="9.7109375" style="4" customWidth="1"/>
    <col min="244" max="244" width="4.7109375" style="4" customWidth="1"/>
    <col min="245" max="246" width="5" style="4" customWidth="1"/>
    <col min="247" max="247" width="9.85546875" style="4" customWidth="1"/>
    <col min="248" max="248" width="5.28515625" style="4" customWidth="1"/>
    <col min="249" max="249" width="8.7109375" style="4" customWidth="1"/>
    <col min="250" max="250" width="5" style="4" customWidth="1"/>
    <col min="251" max="251" width="10.42578125" style="4" customWidth="1"/>
    <col min="252" max="252" width="10.85546875" style="4" customWidth="1"/>
    <col min="253" max="253" width="6.28515625" style="4" customWidth="1"/>
    <col min="254" max="254" width="7.7109375" style="4" customWidth="1"/>
    <col min="255" max="255" width="7.42578125" style="4" customWidth="1"/>
    <col min="256" max="256" width="6.28515625" style="4" customWidth="1"/>
    <col min="257" max="257" width="6.42578125" style="4" customWidth="1"/>
    <col min="258" max="258" width="9.42578125" style="4" customWidth="1"/>
    <col min="259" max="259" width="6.85546875" style="4" customWidth="1"/>
    <col min="260" max="260" width="7.7109375" style="4" customWidth="1"/>
    <col min="261" max="261" width="6.5703125" style="4" customWidth="1"/>
    <col min="262" max="262" width="6.28515625" style="4" customWidth="1"/>
    <col min="263" max="263" width="8.28515625" style="4" customWidth="1"/>
    <col min="264" max="265" width="6.5703125" style="4" customWidth="1"/>
    <col min="266" max="266" width="8" style="4" customWidth="1"/>
    <col min="267" max="267" width="7.140625" style="4" customWidth="1"/>
    <col min="268" max="268" width="7" style="4" customWidth="1"/>
    <col min="269" max="269" width="7.28515625" style="4" customWidth="1"/>
    <col min="270" max="270" width="5.85546875" style="4" customWidth="1"/>
    <col min="271" max="271" width="5.7109375" style="4" customWidth="1"/>
    <col min="272" max="272" width="7.28515625" style="4" customWidth="1"/>
    <col min="273" max="273" width="6.42578125" style="4" customWidth="1"/>
    <col min="274" max="274" width="5.28515625" style="4" customWidth="1"/>
    <col min="275" max="276" width="5.85546875" style="4" customWidth="1"/>
    <col min="277" max="277" width="7.7109375" style="4" customWidth="1"/>
    <col min="278" max="278" width="6" style="4" customWidth="1"/>
    <col min="279" max="279" width="6.5703125" style="4" customWidth="1"/>
    <col min="280" max="280" width="5.85546875" style="4" customWidth="1"/>
    <col min="281" max="281" width="7.140625" style="4" customWidth="1"/>
    <col min="282" max="282" width="7.42578125" style="4" customWidth="1"/>
    <col min="283" max="284" width="5.85546875" style="4" customWidth="1"/>
    <col min="285" max="487" width="11.7109375" style="4"/>
    <col min="488" max="488" width="25.5703125" style="4" customWidth="1"/>
    <col min="489" max="489" width="12.42578125" style="4" customWidth="1"/>
    <col min="490" max="490" width="4.140625" style="4" customWidth="1"/>
    <col min="491" max="491" width="4.5703125" style="4" customWidth="1"/>
    <col min="492" max="492" width="19.85546875" style="4" customWidth="1"/>
    <col min="493" max="493" width="12.85546875" style="4" customWidth="1"/>
    <col min="494" max="494" width="5.7109375" style="4" customWidth="1"/>
    <col min="495" max="495" width="3.5703125" style="4" customWidth="1"/>
    <col min="496" max="496" width="10" style="4" customWidth="1"/>
    <col min="497" max="497" width="8" style="4" customWidth="1"/>
    <col min="498" max="498" width="29.28515625" style="4" customWidth="1"/>
    <col min="499" max="499" width="9.7109375" style="4" customWidth="1"/>
    <col min="500" max="500" width="4.7109375" style="4" customWidth="1"/>
    <col min="501" max="502" width="5" style="4" customWidth="1"/>
    <col min="503" max="503" width="9.85546875" style="4" customWidth="1"/>
    <col min="504" max="504" width="5.28515625" style="4" customWidth="1"/>
    <col min="505" max="505" width="8.7109375" style="4" customWidth="1"/>
    <col min="506" max="506" width="5" style="4" customWidth="1"/>
    <col min="507" max="507" width="10.42578125" style="4" customWidth="1"/>
    <col min="508" max="508" width="10.85546875" style="4" customWidth="1"/>
    <col min="509" max="509" width="6.28515625" style="4" customWidth="1"/>
    <col min="510" max="510" width="7.7109375" style="4" customWidth="1"/>
    <col min="511" max="511" width="7.42578125" style="4" customWidth="1"/>
    <col min="512" max="512" width="6.28515625" style="4" customWidth="1"/>
    <col min="513" max="513" width="6.42578125" style="4" customWidth="1"/>
    <col min="514" max="514" width="9.42578125" style="4" customWidth="1"/>
    <col min="515" max="515" width="6.85546875" style="4" customWidth="1"/>
    <col min="516" max="516" width="7.7109375" style="4" customWidth="1"/>
    <col min="517" max="517" width="6.5703125" style="4" customWidth="1"/>
    <col min="518" max="518" width="6.28515625" style="4" customWidth="1"/>
    <col min="519" max="519" width="8.28515625" style="4" customWidth="1"/>
    <col min="520" max="521" width="6.5703125" style="4" customWidth="1"/>
    <col min="522" max="522" width="8" style="4" customWidth="1"/>
    <col min="523" max="523" width="7.140625" style="4" customWidth="1"/>
    <col min="524" max="524" width="7" style="4" customWidth="1"/>
    <col min="525" max="525" width="7.28515625" style="4" customWidth="1"/>
    <col min="526" max="526" width="5.85546875" style="4" customWidth="1"/>
    <col min="527" max="527" width="5.7109375" style="4" customWidth="1"/>
    <col min="528" max="528" width="7.28515625" style="4" customWidth="1"/>
    <col min="529" max="529" width="6.42578125" style="4" customWidth="1"/>
    <col min="530" max="530" width="5.28515625" style="4" customWidth="1"/>
    <col min="531" max="532" width="5.85546875" style="4" customWidth="1"/>
    <col min="533" max="533" width="7.7109375" style="4" customWidth="1"/>
    <col min="534" max="534" width="6" style="4" customWidth="1"/>
    <col min="535" max="535" width="6.5703125" style="4" customWidth="1"/>
    <col min="536" max="536" width="5.85546875" style="4" customWidth="1"/>
    <col min="537" max="537" width="7.140625" style="4" customWidth="1"/>
    <col min="538" max="538" width="7.42578125" style="4" customWidth="1"/>
    <col min="539" max="540" width="5.85546875" style="4" customWidth="1"/>
    <col min="541" max="743" width="11.7109375" style="4"/>
    <col min="744" max="744" width="25.5703125" style="4" customWidth="1"/>
    <col min="745" max="745" width="12.42578125" style="4" customWidth="1"/>
    <col min="746" max="746" width="4.140625" style="4" customWidth="1"/>
    <col min="747" max="747" width="4.5703125" style="4" customWidth="1"/>
    <col min="748" max="748" width="19.85546875" style="4" customWidth="1"/>
    <col min="749" max="749" width="12.85546875" style="4" customWidth="1"/>
    <col min="750" max="750" width="5.7109375" style="4" customWidth="1"/>
    <col min="751" max="751" width="3.5703125" style="4" customWidth="1"/>
    <col min="752" max="752" width="10" style="4" customWidth="1"/>
    <col min="753" max="753" width="8" style="4" customWidth="1"/>
    <col min="754" max="754" width="29.28515625" style="4" customWidth="1"/>
    <col min="755" max="755" width="9.7109375" style="4" customWidth="1"/>
    <col min="756" max="756" width="4.7109375" style="4" customWidth="1"/>
    <col min="757" max="758" width="5" style="4" customWidth="1"/>
    <col min="759" max="759" width="9.85546875" style="4" customWidth="1"/>
    <col min="760" max="760" width="5.28515625" style="4" customWidth="1"/>
    <col min="761" max="761" width="8.7109375" style="4" customWidth="1"/>
    <col min="762" max="762" width="5" style="4" customWidth="1"/>
    <col min="763" max="763" width="10.42578125" style="4" customWidth="1"/>
    <col min="764" max="764" width="10.85546875" style="4" customWidth="1"/>
    <col min="765" max="765" width="6.28515625" style="4" customWidth="1"/>
    <col min="766" max="766" width="7.7109375" style="4" customWidth="1"/>
    <col min="767" max="767" width="7.42578125" style="4" customWidth="1"/>
    <col min="768" max="768" width="6.28515625" style="4" customWidth="1"/>
    <col min="769" max="769" width="6.42578125" style="4" customWidth="1"/>
    <col min="770" max="770" width="9.42578125" style="4" customWidth="1"/>
    <col min="771" max="771" width="6.85546875" style="4" customWidth="1"/>
    <col min="772" max="772" width="7.7109375" style="4" customWidth="1"/>
    <col min="773" max="773" width="6.5703125" style="4" customWidth="1"/>
    <col min="774" max="774" width="6.28515625" style="4" customWidth="1"/>
    <col min="775" max="775" width="8.28515625" style="4" customWidth="1"/>
    <col min="776" max="777" width="6.5703125" style="4" customWidth="1"/>
    <col min="778" max="778" width="8" style="4" customWidth="1"/>
    <col min="779" max="779" width="7.140625" style="4" customWidth="1"/>
    <col min="780" max="780" width="7" style="4" customWidth="1"/>
    <col min="781" max="781" width="7.28515625" style="4" customWidth="1"/>
    <col min="782" max="782" width="5.85546875" style="4" customWidth="1"/>
    <col min="783" max="783" width="5.7109375" style="4" customWidth="1"/>
    <col min="784" max="784" width="7.28515625" style="4" customWidth="1"/>
    <col min="785" max="785" width="6.42578125" style="4" customWidth="1"/>
    <col min="786" max="786" width="5.28515625" style="4" customWidth="1"/>
    <col min="787" max="788" width="5.85546875" style="4" customWidth="1"/>
    <col min="789" max="789" width="7.7109375" style="4" customWidth="1"/>
    <col min="790" max="790" width="6" style="4" customWidth="1"/>
    <col min="791" max="791" width="6.5703125" style="4" customWidth="1"/>
    <col min="792" max="792" width="5.85546875" style="4" customWidth="1"/>
    <col min="793" max="793" width="7.140625" style="4" customWidth="1"/>
    <col min="794" max="794" width="7.42578125" style="4" customWidth="1"/>
    <col min="795" max="796" width="5.85546875" style="4" customWidth="1"/>
    <col min="797" max="999" width="11.7109375" style="4"/>
    <col min="1000" max="1000" width="25.5703125" style="4" customWidth="1"/>
    <col min="1001" max="1001" width="12.42578125" style="4" customWidth="1"/>
    <col min="1002" max="1002" width="4.140625" style="4" customWidth="1"/>
    <col min="1003" max="1003" width="4.5703125" style="4" customWidth="1"/>
    <col min="1004" max="1004" width="19.85546875" style="4" customWidth="1"/>
    <col min="1005" max="1005" width="12.85546875" style="4" customWidth="1"/>
    <col min="1006" max="1006" width="5.7109375" style="4" customWidth="1"/>
    <col min="1007" max="1007" width="3.5703125" style="4" customWidth="1"/>
    <col min="1008" max="1008" width="10" style="4" customWidth="1"/>
    <col min="1009" max="1009" width="8" style="4" customWidth="1"/>
    <col min="1010" max="1010" width="29.28515625" style="4" customWidth="1"/>
    <col min="1011" max="1011" width="9.7109375" style="4" customWidth="1"/>
    <col min="1012" max="1012" width="4.7109375" style="4" customWidth="1"/>
    <col min="1013" max="1014" width="5" style="4" customWidth="1"/>
    <col min="1015" max="1015" width="9.85546875" style="4" customWidth="1"/>
    <col min="1016" max="1016" width="5.28515625" style="4" customWidth="1"/>
    <col min="1017" max="1017" width="8.7109375" style="4" customWidth="1"/>
    <col min="1018" max="1018" width="5" style="4" customWidth="1"/>
    <col min="1019" max="1019" width="10.42578125" style="4" customWidth="1"/>
    <col min="1020" max="1020" width="10.85546875" style="4" customWidth="1"/>
    <col min="1021" max="1021" width="6.28515625" style="4" customWidth="1"/>
    <col min="1022" max="1022" width="7.7109375" style="4" customWidth="1"/>
    <col min="1023" max="1023" width="7.42578125" style="4" customWidth="1"/>
    <col min="1024" max="1024" width="6.28515625" style="4" customWidth="1"/>
    <col min="1025" max="1025" width="6.42578125" style="4" customWidth="1"/>
    <col min="1026" max="1026" width="9.42578125" style="4" customWidth="1"/>
    <col min="1027" max="1027" width="6.85546875" style="4" customWidth="1"/>
    <col min="1028" max="1028" width="7.7109375" style="4" customWidth="1"/>
    <col min="1029" max="1029" width="6.5703125" style="4" customWidth="1"/>
    <col min="1030" max="1030" width="6.28515625" style="4" customWidth="1"/>
    <col min="1031" max="1031" width="8.28515625" style="4" customWidth="1"/>
    <col min="1032" max="1033" width="6.5703125" style="4" customWidth="1"/>
    <col min="1034" max="1034" width="8" style="4" customWidth="1"/>
    <col min="1035" max="1035" width="7.140625" style="4" customWidth="1"/>
    <col min="1036" max="1036" width="7" style="4" customWidth="1"/>
    <col min="1037" max="1037" width="7.28515625" style="4" customWidth="1"/>
    <col min="1038" max="1038" width="5.85546875" style="4" customWidth="1"/>
    <col min="1039" max="1039" width="5.7109375" style="4" customWidth="1"/>
    <col min="1040" max="1040" width="7.28515625" style="4" customWidth="1"/>
    <col min="1041" max="1041" width="6.42578125" style="4" customWidth="1"/>
    <col min="1042" max="1042" width="5.28515625" style="4" customWidth="1"/>
    <col min="1043" max="1044" width="5.85546875" style="4" customWidth="1"/>
    <col min="1045" max="1045" width="7.7109375" style="4" customWidth="1"/>
    <col min="1046" max="1046" width="6" style="4" customWidth="1"/>
    <col min="1047" max="1047" width="6.5703125" style="4" customWidth="1"/>
    <col min="1048" max="1048" width="5.85546875" style="4" customWidth="1"/>
    <col min="1049" max="1049" width="7.140625" style="4" customWidth="1"/>
    <col min="1050" max="1050" width="7.42578125" style="4" customWidth="1"/>
    <col min="1051" max="1052" width="5.85546875" style="4" customWidth="1"/>
    <col min="1053" max="1255" width="11.7109375" style="4"/>
    <col min="1256" max="1256" width="25.5703125" style="4" customWidth="1"/>
    <col min="1257" max="1257" width="12.42578125" style="4" customWidth="1"/>
    <col min="1258" max="1258" width="4.140625" style="4" customWidth="1"/>
    <col min="1259" max="1259" width="4.5703125" style="4" customWidth="1"/>
    <col min="1260" max="1260" width="19.85546875" style="4" customWidth="1"/>
    <col min="1261" max="1261" width="12.85546875" style="4" customWidth="1"/>
    <col min="1262" max="1262" width="5.7109375" style="4" customWidth="1"/>
    <col min="1263" max="1263" width="3.5703125" style="4" customWidth="1"/>
    <col min="1264" max="1264" width="10" style="4" customWidth="1"/>
    <col min="1265" max="1265" width="8" style="4" customWidth="1"/>
    <col min="1266" max="1266" width="29.28515625" style="4" customWidth="1"/>
    <col min="1267" max="1267" width="9.7109375" style="4" customWidth="1"/>
    <col min="1268" max="1268" width="4.7109375" style="4" customWidth="1"/>
    <col min="1269" max="1270" width="5" style="4" customWidth="1"/>
    <col min="1271" max="1271" width="9.85546875" style="4" customWidth="1"/>
    <col min="1272" max="1272" width="5.28515625" style="4" customWidth="1"/>
    <col min="1273" max="1273" width="8.7109375" style="4" customWidth="1"/>
    <col min="1274" max="1274" width="5" style="4" customWidth="1"/>
    <col min="1275" max="1275" width="10.42578125" style="4" customWidth="1"/>
    <col min="1276" max="1276" width="10.85546875" style="4" customWidth="1"/>
    <col min="1277" max="1277" width="6.28515625" style="4" customWidth="1"/>
    <col min="1278" max="1278" width="7.7109375" style="4" customWidth="1"/>
    <col min="1279" max="1279" width="7.42578125" style="4" customWidth="1"/>
    <col min="1280" max="1280" width="6.28515625" style="4" customWidth="1"/>
    <col min="1281" max="1281" width="6.42578125" style="4" customWidth="1"/>
    <col min="1282" max="1282" width="9.42578125" style="4" customWidth="1"/>
    <col min="1283" max="1283" width="6.85546875" style="4" customWidth="1"/>
    <col min="1284" max="1284" width="7.7109375" style="4" customWidth="1"/>
    <col min="1285" max="1285" width="6.5703125" style="4" customWidth="1"/>
    <col min="1286" max="1286" width="6.28515625" style="4" customWidth="1"/>
    <col min="1287" max="1287" width="8.28515625" style="4" customWidth="1"/>
    <col min="1288" max="1289" width="6.5703125" style="4" customWidth="1"/>
    <col min="1290" max="1290" width="8" style="4" customWidth="1"/>
    <col min="1291" max="1291" width="7.140625" style="4" customWidth="1"/>
    <col min="1292" max="1292" width="7" style="4" customWidth="1"/>
    <col min="1293" max="1293" width="7.28515625" style="4" customWidth="1"/>
    <col min="1294" max="1294" width="5.85546875" style="4" customWidth="1"/>
    <col min="1295" max="1295" width="5.7109375" style="4" customWidth="1"/>
    <col min="1296" max="1296" width="7.28515625" style="4" customWidth="1"/>
    <col min="1297" max="1297" width="6.42578125" style="4" customWidth="1"/>
    <col min="1298" max="1298" width="5.28515625" style="4" customWidth="1"/>
    <col min="1299" max="1300" width="5.85546875" style="4" customWidth="1"/>
    <col min="1301" max="1301" width="7.7109375" style="4" customWidth="1"/>
    <col min="1302" max="1302" width="6" style="4" customWidth="1"/>
    <col min="1303" max="1303" width="6.5703125" style="4" customWidth="1"/>
    <col min="1304" max="1304" width="5.85546875" style="4" customWidth="1"/>
    <col min="1305" max="1305" width="7.140625" style="4" customWidth="1"/>
    <col min="1306" max="1306" width="7.42578125" style="4" customWidth="1"/>
    <col min="1307" max="1308" width="5.85546875" style="4" customWidth="1"/>
    <col min="1309" max="1511" width="11.7109375" style="4"/>
    <col min="1512" max="1512" width="25.5703125" style="4" customWidth="1"/>
    <col min="1513" max="1513" width="12.42578125" style="4" customWidth="1"/>
    <col min="1514" max="1514" width="4.140625" style="4" customWidth="1"/>
    <col min="1515" max="1515" width="4.5703125" style="4" customWidth="1"/>
    <col min="1516" max="1516" width="19.85546875" style="4" customWidth="1"/>
    <col min="1517" max="1517" width="12.85546875" style="4" customWidth="1"/>
    <col min="1518" max="1518" width="5.7109375" style="4" customWidth="1"/>
    <col min="1519" max="1519" width="3.5703125" style="4" customWidth="1"/>
    <col min="1520" max="1520" width="10" style="4" customWidth="1"/>
    <col min="1521" max="1521" width="8" style="4" customWidth="1"/>
    <col min="1522" max="1522" width="29.28515625" style="4" customWidth="1"/>
    <col min="1523" max="1523" width="9.7109375" style="4" customWidth="1"/>
    <col min="1524" max="1524" width="4.7109375" style="4" customWidth="1"/>
    <col min="1525" max="1526" width="5" style="4" customWidth="1"/>
    <col min="1527" max="1527" width="9.85546875" style="4" customWidth="1"/>
    <col min="1528" max="1528" width="5.28515625" style="4" customWidth="1"/>
    <col min="1529" max="1529" width="8.7109375" style="4" customWidth="1"/>
    <col min="1530" max="1530" width="5" style="4" customWidth="1"/>
    <col min="1531" max="1531" width="10.42578125" style="4" customWidth="1"/>
    <col min="1532" max="1532" width="10.85546875" style="4" customWidth="1"/>
    <col min="1533" max="1533" width="6.28515625" style="4" customWidth="1"/>
    <col min="1534" max="1534" width="7.7109375" style="4" customWidth="1"/>
    <col min="1535" max="1535" width="7.42578125" style="4" customWidth="1"/>
    <col min="1536" max="1536" width="6.28515625" style="4" customWidth="1"/>
    <col min="1537" max="1537" width="6.42578125" style="4" customWidth="1"/>
    <col min="1538" max="1538" width="9.42578125" style="4" customWidth="1"/>
    <col min="1539" max="1539" width="6.85546875" style="4" customWidth="1"/>
    <col min="1540" max="1540" width="7.7109375" style="4" customWidth="1"/>
    <col min="1541" max="1541" width="6.5703125" style="4" customWidth="1"/>
    <col min="1542" max="1542" width="6.28515625" style="4" customWidth="1"/>
    <col min="1543" max="1543" width="8.28515625" style="4" customWidth="1"/>
    <col min="1544" max="1545" width="6.5703125" style="4" customWidth="1"/>
    <col min="1546" max="1546" width="8" style="4" customWidth="1"/>
    <col min="1547" max="1547" width="7.140625" style="4" customWidth="1"/>
    <col min="1548" max="1548" width="7" style="4" customWidth="1"/>
    <col min="1549" max="1549" width="7.28515625" style="4" customWidth="1"/>
    <col min="1550" max="1550" width="5.85546875" style="4" customWidth="1"/>
    <col min="1551" max="1551" width="5.7109375" style="4" customWidth="1"/>
    <col min="1552" max="1552" width="7.28515625" style="4" customWidth="1"/>
    <col min="1553" max="1553" width="6.42578125" style="4" customWidth="1"/>
    <col min="1554" max="1554" width="5.28515625" style="4" customWidth="1"/>
    <col min="1555" max="1556" width="5.85546875" style="4" customWidth="1"/>
    <col min="1557" max="1557" width="7.7109375" style="4" customWidth="1"/>
    <col min="1558" max="1558" width="6" style="4" customWidth="1"/>
    <col min="1559" max="1559" width="6.5703125" style="4" customWidth="1"/>
    <col min="1560" max="1560" width="5.85546875" style="4" customWidth="1"/>
    <col min="1561" max="1561" width="7.140625" style="4" customWidth="1"/>
    <col min="1562" max="1562" width="7.42578125" style="4" customWidth="1"/>
    <col min="1563" max="1564" width="5.85546875" style="4" customWidth="1"/>
    <col min="1565" max="1767" width="11.7109375" style="4"/>
    <col min="1768" max="1768" width="25.5703125" style="4" customWidth="1"/>
    <col min="1769" max="1769" width="12.42578125" style="4" customWidth="1"/>
    <col min="1770" max="1770" width="4.140625" style="4" customWidth="1"/>
    <col min="1771" max="1771" width="4.5703125" style="4" customWidth="1"/>
    <col min="1772" max="1772" width="19.85546875" style="4" customWidth="1"/>
    <col min="1773" max="1773" width="12.85546875" style="4" customWidth="1"/>
    <col min="1774" max="1774" width="5.7109375" style="4" customWidth="1"/>
    <col min="1775" max="1775" width="3.5703125" style="4" customWidth="1"/>
    <col min="1776" max="1776" width="10" style="4" customWidth="1"/>
    <col min="1777" max="1777" width="8" style="4" customWidth="1"/>
    <col min="1778" max="1778" width="29.28515625" style="4" customWidth="1"/>
    <col min="1779" max="1779" width="9.7109375" style="4" customWidth="1"/>
    <col min="1780" max="1780" width="4.7109375" style="4" customWidth="1"/>
    <col min="1781" max="1782" width="5" style="4" customWidth="1"/>
    <col min="1783" max="1783" width="9.85546875" style="4" customWidth="1"/>
    <col min="1784" max="1784" width="5.28515625" style="4" customWidth="1"/>
    <col min="1785" max="1785" width="8.7109375" style="4" customWidth="1"/>
    <col min="1786" max="1786" width="5" style="4" customWidth="1"/>
    <col min="1787" max="1787" width="10.42578125" style="4" customWidth="1"/>
    <col min="1788" max="1788" width="10.85546875" style="4" customWidth="1"/>
    <col min="1789" max="1789" width="6.28515625" style="4" customWidth="1"/>
    <col min="1790" max="1790" width="7.7109375" style="4" customWidth="1"/>
    <col min="1791" max="1791" width="7.42578125" style="4" customWidth="1"/>
    <col min="1792" max="1792" width="6.28515625" style="4" customWidth="1"/>
    <col min="1793" max="1793" width="6.42578125" style="4" customWidth="1"/>
    <col min="1794" max="1794" width="9.42578125" style="4" customWidth="1"/>
    <col min="1795" max="1795" width="6.85546875" style="4" customWidth="1"/>
    <col min="1796" max="1796" width="7.7109375" style="4" customWidth="1"/>
    <col min="1797" max="1797" width="6.5703125" style="4" customWidth="1"/>
    <col min="1798" max="1798" width="6.28515625" style="4" customWidth="1"/>
    <col min="1799" max="1799" width="8.28515625" style="4" customWidth="1"/>
    <col min="1800" max="1801" width="6.5703125" style="4" customWidth="1"/>
    <col min="1802" max="1802" width="8" style="4" customWidth="1"/>
    <col min="1803" max="1803" width="7.140625" style="4" customWidth="1"/>
    <col min="1804" max="1804" width="7" style="4" customWidth="1"/>
    <col min="1805" max="1805" width="7.28515625" style="4" customWidth="1"/>
    <col min="1806" max="1806" width="5.85546875" style="4" customWidth="1"/>
    <col min="1807" max="1807" width="5.7109375" style="4" customWidth="1"/>
    <col min="1808" max="1808" width="7.28515625" style="4" customWidth="1"/>
    <col min="1809" max="1809" width="6.42578125" style="4" customWidth="1"/>
    <col min="1810" max="1810" width="5.28515625" style="4" customWidth="1"/>
    <col min="1811" max="1812" width="5.85546875" style="4" customWidth="1"/>
    <col min="1813" max="1813" width="7.7109375" style="4" customWidth="1"/>
    <col min="1814" max="1814" width="6" style="4" customWidth="1"/>
    <col min="1815" max="1815" width="6.5703125" style="4" customWidth="1"/>
    <col min="1816" max="1816" width="5.85546875" style="4" customWidth="1"/>
    <col min="1817" max="1817" width="7.140625" style="4" customWidth="1"/>
    <col min="1818" max="1818" width="7.42578125" style="4" customWidth="1"/>
    <col min="1819" max="1820" width="5.85546875" style="4" customWidth="1"/>
    <col min="1821" max="2023" width="11.7109375" style="4"/>
    <col min="2024" max="2024" width="25.5703125" style="4" customWidth="1"/>
    <col min="2025" max="2025" width="12.42578125" style="4" customWidth="1"/>
    <col min="2026" max="2026" width="4.140625" style="4" customWidth="1"/>
    <col min="2027" max="2027" width="4.5703125" style="4" customWidth="1"/>
    <col min="2028" max="2028" width="19.85546875" style="4" customWidth="1"/>
    <col min="2029" max="2029" width="12.85546875" style="4" customWidth="1"/>
    <col min="2030" max="2030" width="5.7109375" style="4" customWidth="1"/>
    <col min="2031" max="2031" width="3.5703125" style="4" customWidth="1"/>
    <col min="2032" max="2032" width="10" style="4" customWidth="1"/>
    <col min="2033" max="2033" width="8" style="4" customWidth="1"/>
    <col min="2034" max="2034" width="29.28515625" style="4" customWidth="1"/>
    <col min="2035" max="2035" width="9.7109375" style="4" customWidth="1"/>
    <col min="2036" max="2036" width="4.7109375" style="4" customWidth="1"/>
    <col min="2037" max="2038" width="5" style="4" customWidth="1"/>
    <col min="2039" max="2039" width="9.85546875" style="4" customWidth="1"/>
    <col min="2040" max="2040" width="5.28515625" style="4" customWidth="1"/>
    <col min="2041" max="2041" width="8.7109375" style="4" customWidth="1"/>
    <col min="2042" max="2042" width="5" style="4" customWidth="1"/>
    <col min="2043" max="2043" width="10.42578125" style="4" customWidth="1"/>
    <col min="2044" max="2044" width="10.85546875" style="4" customWidth="1"/>
    <col min="2045" max="2045" width="6.28515625" style="4" customWidth="1"/>
    <col min="2046" max="2046" width="7.7109375" style="4" customWidth="1"/>
    <col min="2047" max="2047" width="7.42578125" style="4" customWidth="1"/>
    <col min="2048" max="2048" width="6.28515625" style="4" customWidth="1"/>
    <col min="2049" max="2049" width="6.42578125" style="4" customWidth="1"/>
    <col min="2050" max="2050" width="9.42578125" style="4" customWidth="1"/>
    <col min="2051" max="2051" width="6.85546875" style="4" customWidth="1"/>
    <col min="2052" max="2052" width="7.7109375" style="4" customWidth="1"/>
    <col min="2053" max="2053" width="6.5703125" style="4" customWidth="1"/>
    <col min="2054" max="2054" width="6.28515625" style="4" customWidth="1"/>
    <col min="2055" max="2055" width="8.28515625" style="4" customWidth="1"/>
    <col min="2056" max="2057" width="6.5703125" style="4" customWidth="1"/>
    <col min="2058" max="2058" width="8" style="4" customWidth="1"/>
    <col min="2059" max="2059" width="7.140625" style="4" customWidth="1"/>
    <col min="2060" max="2060" width="7" style="4" customWidth="1"/>
    <col min="2061" max="2061" width="7.28515625" style="4" customWidth="1"/>
    <col min="2062" max="2062" width="5.85546875" style="4" customWidth="1"/>
    <col min="2063" max="2063" width="5.7109375" style="4" customWidth="1"/>
    <col min="2064" max="2064" width="7.28515625" style="4" customWidth="1"/>
    <col min="2065" max="2065" width="6.42578125" style="4" customWidth="1"/>
    <col min="2066" max="2066" width="5.28515625" style="4" customWidth="1"/>
    <col min="2067" max="2068" width="5.85546875" style="4" customWidth="1"/>
    <col min="2069" max="2069" width="7.7109375" style="4" customWidth="1"/>
    <col min="2070" max="2070" width="6" style="4" customWidth="1"/>
    <col min="2071" max="2071" width="6.5703125" style="4" customWidth="1"/>
    <col min="2072" max="2072" width="5.85546875" style="4" customWidth="1"/>
    <col min="2073" max="2073" width="7.140625" style="4" customWidth="1"/>
    <col min="2074" max="2074" width="7.42578125" style="4" customWidth="1"/>
    <col min="2075" max="2076" width="5.85546875" style="4" customWidth="1"/>
    <col min="2077" max="2279" width="11.7109375" style="4"/>
    <col min="2280" max="2280" width="25.5703125" style="4" customWidth="1"/>
    <col min="2281" max="2281" width="12.42578125" style="4" customWidth="1"/>
    <col min="2282" max="2282" width="4.140625" style="4" customWidth="1"/>
    <col min="2283" max="2283" width="4.5703125" style="4" customWidth="1"/>
    <col min="2284" max="2284" width="19.85546875" style="4" customWidth="1"/>
    <col min="2285" max="2285" width="12.85546875" style="4" customWidth="1"/>
    <col min="2286" max="2286" width="5.7109375" style="4" customWidth="1"/>
    <col min="2287" max="2287" width="3.5703125" style="4" customWidth="1"/>
    <col min="2288" max="2288" width="10" style="4" customWidth="1"/>
    <col min="2289" max="2289" width="8" style="4" customWidth="1"/>
    <col min="2290" max="2290" width="29.28515625" style="4" customWidth="1"/>
    <col min="2291" max="2291" width="9.7109375" style="4" customWidth="1"/>
    <col min="2292" max="2292" width="4.7109375" style="4" customWidth="1"/>
    <col min="2293" max="2294" width="5" style="4" customWidth="1"/>
    <col min="2295" max="2295" width="9.85546875" style="4" customWidth="1"/>
    <col min="2296" max="2296" width="5.28515625" style="4" customWidth="1"/>
    <col min="2297" max="2297" width="8.7109375" style="4" customWidth="1"/>
    <col min="2298" max="2298" width="5" style="4" customWidth="1"/>
    <col min="2299" max="2299" width="10.42578125" style="4" customWidth="1"/>
    <col min="2300" max="2300" width="10.85546875" style="4" customWidth="1"/>
    <col min="2301" max="2301" width="6.28515625" style="4" customWidth="1"/>
    <col min="2302" max="2302" width="7.7109375" style="4" customWidth="1"/>
    <col min="2303" max="2303" width="7.42578125" style="4" customWidth="1"/>
    <col min="2304" max="2304" width="6.28515625" style="4" customWidth="1"/>
    <col min="2305" max="2305" width="6.42578125" style="4" customWidth="1"/>
    <col min="2306" max="2306" width="9.42578125" style="4" customWidth="1"/>
    <col min="2307" max="2307" width="6.85546875" style="4" customWidth="1"/>
    <col min="2308" max="2308" width="7.7109375" style="4" customWidth="1"/>
    <col min="2309" max="2309" width="6.5703125" style="4" customWidth="1"/>
    <col min="2310" max="2310" width="6.28515625" style="4" customWidth="1"/>
    <col min="2311" max="2311" width="8.28515625" style="4" customWidth="1"/>
    <col min="2312" max="2313" width="6.5703125" style="4" customWidth="1"/>
    <col min="2314" max="2314" width="8" style="4" customWidth="1"/>
    <col min="2315" max="2315" width="7.140625" style="4" customWidth="1"/>
    <col min="2316" max="2316" width="7" style="4" customWidth="1"/>
    <col min="2317" max="2317" width="7.28515625" style="4" customWidth="1"/>
    <col min="2318" max="2318" width="5.85546875" style="4" customWidth="1"/>
    <col min="2319" max="2319" width="5.7109375" style="4" customWidth="1"/>
    <col min="2320" max="2320" width="7.28515625" style="4" customWidth="1"/>
    <col min="2321" max="2321" width="6.42578125" style="4" customWidth="1"/>
    <col min="2322" max="2322" width="5.28515625" style="4" customWidth="1"/>
    <col min="2323" max="2324" width="5.85546875" style="4" customWidth="1"/>
    <col min="2325" max="2325" width="7.7109375" style="4" customWidth="1"/>
    <col min="2326" max="2326" width="6" style="4" customWidth="1"/>
    <col min="2327" max="2327" width="6.5703125" style="4" customWidth="1"/>
    <col min="2328" max="2328" width="5.85546875" style="4" customWidth="1"/>
    <col min="2329" max="2329" width="7.140625" style="4" customWidth="1"/>
    <col min="2330" max="2330" width="7.42578125" style="4" customWidth="1"/>
    <col min="2331" max="2332" width="5.85546875" style="4" customWidth="1"/>
    <col min="2333" max="2535" width="11.7109375" style="4"/>
    <col min="2536" max="2536" width="25.5703125" style="4" customWidth="1"/>
    <col min="2537" max="2537" width="12.42578125" style="4" customWidth="1"/>
    <col min="2538" max="2538" width="4.140625" style="4" customWidth="1"/>
    <col min="2539" max="2539" width="4.5703125" style="4" customWidth="1"/>
    <col min="2540" max="2540" width="19.85546875" style="4" customWidth="1"/>
    <col min="2541" max="2541" width="12.85546875" style="4" customWidth="1"/>
    <col min="2542" max="2542" width="5.7109375" style="4" customWidth="1"/>
    <col min="2543" max="2543" width="3.5703125" style="4" customWidth="1"/>
    <col min="2544" max="2544" width="10" style="4" customWidth="1"/>
    <col min="2545" max="2545" width="8" style="4" customWidth="1"/>
    <col min="2546" max="2546" width="29.28515625" style="4" customWidth="1"/>
    <col min="2547" max="2547" width="9.7109375" style="4" customWidth="1"/>
    <col min="2548" max="2548" width="4.7109375" style="4" customWidth="1"/>
    <col min="2549" max="2550" width="5" style="4" customWidth="1"/>
    <col min="2551" max="2551" width="9.85546875" style="4" customWidth="1"/>
    <col min="2552" max="2552" width="5.28515625" style="4" customWidth="1"/>
    <col min="2553" max="2553" width="8.7109375" style="4" customWidth="1"/>
    <col min="2554" max="2554" width="5" style="4" customWidth="1"/>
    <col min="2555" max="2555" width="10.42578125" style="4" customWidth="1"/>
    <col min="2556" max="2556" width="10.85546875" style="4" customWidth="1"/>
    <col min="2557" max="2557" width="6.28515625" style="4" customWidth="1"/>
    <col min="2558" max="2558" width="7.7109375" style="4" customWidth="1"/>
    <col min="2559" max="2559" width="7.42578125" style="4" customWidth="1"/>
    <col min="2560" max="2560" width="6.28515625" style="4" customWidth="1"/>
    <col min="2561" max="2561" width="6.42578125" style="4" customWidth="1"/>
    <col min="2562" max="2562" width="9.42578125" style="4" customWidth="1"/>
    <col min="2563" max="2563" width="6.85546875" style="4" customWidth="1"/>
    <col min="2564" max="2564" width="7.7109375" style="4" customWidth="1"/>
    <col min="2565" max="2565" width="6.5703125" style="4" customWidth="1"/>
    <col min="2566" max="2566" width="6.28515625" style="4" customWidth="1"/>
    <col min="2567" max="2567" width="8.28515625" style="4" customWidth="1"/>
    <col min="2568" max="2569" width="6.5703125" style="4" customWidth="1"/>
    <col min="2570" max="2570" width="8" style="4" customWidth="1"/>
    <col min="2571" max="2571" width="7.140625" style="4" customWidth="1"/>
    <col min="2572" max="2572" width="7" style="4" customWidth="1"/>
    <col min="2573" max="2573" width="7.28515625" style="4" customWidth="1"/>
    <col min="2574" max="2574" width="5.85546875" style="4" customWidth="1"/>
    <col min="2575" max="2575" width="5.7109375" style="4" customWidth="1"/>
    <col min="2576" max="2576" width="7.28515625" style="4" customWidth="1"/>
    <col min="2577" max="2577" width="6.42578125" style="4" customWidth="1"/>
    <col min="2578" max="2578" width="5.28515625" style="4" customWidth="1"/>
    <col min="2579" max="2580" width="5.85546875" style="4" customWidth="1"/>
    <col min="2581" max="2581" width="7.7109375" style="4" customWidth="1"/>
    <col min="2582" max="2582" width="6" style="4" customWidth="1"/>
    <col min="2583" max="2583" width="6.5703125" style="4" customWidth="1"/>
    <col min="2584" max="2584" width="5.85546875" style="4" customWidth="1"/>
    <col min="2585" max="2585" width="7.140625" style="4" customWidth="1"/>
    <col min="2586" max="2586" width="7.42578125" style="4" customWidth="1"/>
    <col min="2587" max="2588" width="5.85546875" style="4" customWidth="1"/>
    <col min="2589" max="2791" width="11.7109375" style="4"/>
    <col min="2792" max="2792" width="25.5703125" style="4" customWidth="1"/>
    <col min="2793" max="2793" width="12.42578125" style="4" customWidth="1"/>
    <col min="2794" max="2794" width="4.140625" style="4" customWidth="1"/>
    <col min="2795" max="2795" width="4.5703125" style="4" customWidth="1"/>
    <col min="2796" max="2796" width="19.85546875" style="4" customWidth="1"/>
    <col min="2797" max="2797" width="12.85546875" style="4" customWidth="1"/>
    <col min="2798" max="2798" width="5.7109375" style="4" customWidth="1"/>
    <col min="2799" max="2799" width="3.5703125" style="4" customWidth="1"/>
    <col min="2800" max="2800" width="10" style="4" customWidth="1"/>
    <col min="2801" max="2801" width="8" style="4" customWidth="1"/>
    <col min="2802" max="2802" width="29.28515625" style="4" customWidth="1"/>
    <col min="2803" max="2803" width="9.7109375" style="4" customWidth="1"/>
    <col min="2804" max="2804" width="4.7109375" style="4" customWidth="1"/>
    <col min="2805" max="2806" width="5" style="4" customWidth="1"/>
    <col min="2807" max="2807" width="9.85546875" style="4" customWidth="1"/>
    <col min="2808" max="2808" width="5.28515625" style="4" customWidth="1"/>
    <col min="2809" max="2809" width="8.7109375" style="4" customWidth="1"/>
    <col min="2810" max="2810" width="5" style="4" customWidth="1"/>
    <col min="2811" max="2811" width="10.42578125" style="4" customWidth="1"/>
    <col min="2812" max="2812" width="10.85546875" style="4" customWidth="1"/>
    <col min="2813" max="2813" width="6.28515625" style="4" customWidth="1"/>
    <col min="2814" max="2814" width="7.7109375" style="4" customWidth="1"/>
    <col min="2815" max="2815" width="7.42578125" style="4" customWidth="1"/>
    <col min="2816" max="2816" width="6.28515625" style="4" customWidth="1"/>
    <col min="2817" max="2817" width="6.42578125" style="4" customWidth="1"/>
    <col min="2818" max="2818" width="9.42578125" style="4" customWidth="1"/>
    <col min="2819" max="2819" width="6.85546875" style="4" customWidth="1"/>
    <col min="2820" max="2820" width="7.7109375" style="4" customWidth="1"/>
    <col min="2821" max="2821" width="6.5703125" style="4" customWidth="1"/>
    <col min="2822" max="2822" width="6.28515625" style="4" customWidth="1"/>
    <col min="2823" max="2823" width="8.28515625" style="4" customWidth="1"/>
    <col min="2824" max="2825" width="6.5703125" style="4" customWidth="1"/>
    <col min="2826" max="2826" width="8" style="4" customWidth="1"/>
    <col min="2827" max="2827" width="7.140625" style="4" customWidth="1"/>
    <col min="2828" max="2828" width="7" style="4" customWidth="1"/>
    <col min="2829" max="2829" width="7.28515625" style="4" customWidth="1"/>
    <col min="2830" max="2830" width="5.85546875" style="4" customWidth="1"/>
    <col min="2831" max="2831" width="5.7109375" style="4" customWidth="1"/>
    <col min="2832" max="2832" width="7.28515625" style="4" customWidth="1"/>
    <col min="2833" max="2833" width="6.42578125" style="4" customWidth="1"/>
    <col min="2834" max="2834" width="5.28515625" style="4" customWidth="1"/>
    <col min="2835" max="2836" width="5.85546875" style="4" customWidth="1"/>
    <col min="2837" max="2837" width="7.7109375" style="4" customWidth="1"/>
    <col min="2838" max="2838" width="6" style="4" customWidth="1"/>
    <col min="2839" max="2839" width="6.5703125" style="4" customWidth="1"/>
    <col min="2840" max="2840" width="5.85546875" style="4" customWidth="1"/>
    <col min="2841" max="2841" width="7.140625" style="4" customWidth="1"/>
    <col min="2842" max="2842" width="7.42578125" style="4" customWidth="1"/>
    <col min="2843" max="2844" width="5.85546875" style="4" customWidth="1"/>
    <col min="2845" max="3047" width="11.7109375" style="4"/>
    <col min="3048" max="3048" width="25.5703125" style="4" customWidth="1"/>
    <col min="3049" max="3049" width="12.42578125" style="4" customWidth="1"/>
    <col min="3050" max="3050" width="4.140625" style="4" customWidth="1"/>
    <col min="3051" max="3051" width="4.5703125" style="4" customWidth="1"/>
    <col min="3052" max="3052" width="19.85546875" style="4" customWidth="1"/>
    <col min="3053" max="3053" width="12.85546875" style="4" customWidth="1"/>
    <col min="3054" max="3054" width="5.7109375" style="4" customWidth="1"/>
    <col min="3055" max="3055" width="3.5703125" style="4" customWidth="1"/>
    <col min="3056" max="3056" width="10" style="4" customWidth="1"/>
    <col min="3057" max="3057" width="8" style="4" customWidth="1"/>
    <col min="3058" max="3058" width="29.28515625" style="4" customWidth="1"/>
    <col min="3059" max="3059" width="9.7109375" style="4" customWidth="1"/>
    <col min="3060" max="3060" width="4.7109375" style="4" customWidth="1"/>
    <col min="3061" max="3062" width="5" style="4" customWidth="1"/>
    <col min="3063" max="3063" width="9.85546875" style="4" customWidth="1"/>
    <col min="3064" max="3064" width="5.28515625" style="4" customWidth="1"/>
    <col min="3065" max="3065" width="8.7109375" style="4" customWidth="1"/>
    <col min="3066" max="3066" width="5" style="4" customWidth="1"/>
    <col min="3067" max="3067" width="10.42578125" style="4" customWidth="1"/>
    <col min="3068" max="3068" width="10.85546875" style="4" customWidth="1"/>
    <col min="3069" max="3069" width="6.28515625" style="4" customWidth="1"/>
    <col min="3070" max="3070" width="7.7109375" style="4" customWidth="1"/>
    <col min="3071" max="3071" width="7.42578125" style="4" customWidth="1"/>
    <col min="3072" max="3072" width="6.28515625" style="4" customWidth="1"/>
    <col min="3073" max="3073" width="6.42578125" style="4" customWidth="1"/>
    <col min="3074" max="3074" width="9.42578125" style="4" customWidth="1"/>
    <col min="3075" max="3075" width="6.85546875" style="4" customWidth="1"/>
    <col min="3076" max="3076" width="7.7109375" style="4" customWidth="1"/>
    <col min="3077" max="3077" width="6.5703125" style="4" customWidth="1"/>
    <col min="3078" max="3078" width="6.28515625" style="4" customWidth="1"/>
    <col min="3079" max="3079" width="8.28515625" style="4" customWidth="1"/>
    <col min="3080" max="3081" width="6.5703125" style="4" customWidth="1"/>
    <col min="3082" max="3082" width="8" style="4" customWidth="1"/>
    <col min="3083" max="3083" width="7.140625" style="4" customWidth="1"/>
    <col min="3084" max="3084" width="7" style="4" customWidth="1"/>
    <col min="3085" max="3085" width="7.28515625" style="4" customWidth="1"/>
    <col min="3086" max="3086" width="5.85546875" style="4" customWidth="1"/>
    <col min="3087" max="3087" width="5.7109375" style="4" customWidth="1"/>
    <col min="3088" max="3088" width="7.28515625" style="4" customWidth="1"/>
    <col min="3089" max="3089" width="6.42578125" style="4" customWidth="1"/>
    <col min="3090" max="3090" width="5.28515625" style="4" customWidth="1"/>
    <col min="3091" max="3092" width="5.85546875" style="4" customWidth="1"/>
    <col min="3093" max="3093" width="7.7109375" style="4" customWidth="1"/>
    <col min="3094" max="3094" width="6" style="4" customWidth="1"/>
    <col min="3095" max="3095" width="6.5703125" style="4" customWidth="1"/>
    <col min="3096" max="3096" width="5.85546875" style="4" customWidth="1"/>
    <col min="3097" max="3097" width="7.140625" style="4" customWidth="1"/>
    <col min="3098" max="3098" width="7.42578125" style="4" customWidth="1"/>
    <col min="3099" max="3100" width="5.85546875" style="4" customWidth="1"/>
    <col min="3101" max="3303" width="11.7109375" style="4"/>
    <col min="3304" max="3304" width="25.5703125" style="4" customWidth="1"/>
    <col min="3305" max="3305" width="12.42578125" style="4" customWidth="1"/>
    <col min="3306" max="3306" width="4.140625" style="4" customWidth="1"/>
    <col min="3307" max="3307" width="4.5703125" style="4" customWidth="1"/>
    <col min="3308" max="3308" width="19.85546875" style="4" customWidth="1"/>
    <col min="3309" max="3309" width="12.85546875" style="4" customWidth="1"/>
    <col min="3310" max="3310" width="5.7109375" style="4" customWidth="1"/>
    <col min="3311" max="3311" width="3.5703125" style="4" customWidth="1"/>
    <col min="3312" max="3312" width="10" style="4" customWidth="1"/>
    <col min="3313" max="3313" width="8" style="4" customWidth="1"/>
    <col min="3314" max="3314" width="29.28515625" style="4" customWidth="1"/>
    <col min="3315" max="3315" width="9.7109375" style="4" customWidth="1"/>
    <col min="3316" max="3316" width="4.7109375" style="4" customWidth="1"/>
    <col min="3317" max="3318" width="5" style="4" customWidth="1"/>
    <col min="3319" max="3319" width="9.85546875" style="4" customWidth="1"/>
    <col min="3320" max="3320" width="5.28515625" style="4" customWidth="1"/>
    <col min="3321" max="3321" width="8.7109375" style="4" customWidth="1"/>
    <col min="3322" max="3322" width="5" style="4" customWidth="1"/>
    <col min="3323" max="3323" width="10.42578125" style="4" customWidth="1"/>
    <col min="3324" max="3324" width="10.85546875" style="4" customWidth="1"/>
    <col min="3325" max="3325" width="6.28515625" style="4" customWidth="1"/>
    <col min="3326" max="3326" width="7.7109375" style="4" customWidth="1"/>
    <col min="3327" max="3327" width="7.42578125" style="4" customWidth="1"/>
    <col min="3328" max="3328" width="6.28515625" style="4" customWidth="1"/>
    <col min="3329" max="3329" width="6.42578125" style="4" customWidth="1"/>
    <col min="3330" max="3330" width="9.42578125" style="4" customWidth="1"/>
    <col min="3331" max="3331" width="6.85546875" style="4" customWidth="1"/>
    <col min="3332" max="3332" width="7.7109375" style="4" customWidth="1"/>
    <col min="3333" max="3333" width="6.5703125" style="4" customWidth="1"/>
    <col min="3334" max="3334" width="6.28515625" style="4" customWidth="1"/>
    <col min="3335" max="3335" width="8.28515625" style="4" customWidth="1"/>
    <col min="3336" max="3337" width="6.5703125" style="4" customWidth="1"/>
    <col min="3338" max="3338" width="8" style="4" customWidth="1"/>
    <col min="3339" max="3339" width="7.140625" style="4" customWidth="1"/>
    <col min="3340" max="3340" width="7" style="4" customWidth="1"/>
    <col min="3341" max="3341" width="7.28515625" style="4" customWidth="1"/>
    <col min="3342" max="3342" width="5.85546875" style="4" customWidth="1"/>
    <col min="3343" max="3343" width="5.7109375" style="4" customWidth="1"/>
    <col min="3344" max="3344" width="7.28515625" style="4" customWidth="1"/>
    <col min="3345" max="3345" width="6.42578125" style="4" customWidth="1"/>
    <col min="3346" max="3346" width="5.28515625" style="4" customWidth="1"/>
    <col min="3347" max="3348" width="5.85546875" style="4" customWidth="1"/>
    <col min="3349" max="3349" width="7.7109375" style="4" customWidth="1"/>
    <col min="3350" max="3350" width="6" style="4" customWidth="1"/>
    <col min="3351" max="3351" width="6.5703125" style="4" customWidth="1"/>
    <col min="3352" max="3352" width="5.85546875" style="4" customWidth="1"/>
    <col min="3353" max="3353" width="7.140625" style="4" customWidth="1"/>
    <col min="3354" max="3354" width="7.42578125" style="4" customWidth="1"/>
    <col min="3355" max="3356" width="5.85546875" style="4" customWidth="1"/>
    <col min="3357" max="3559" width="11.7109375" style="4"/>
    <col min="3560" max="3560" width="25.5703125" style="4" customWidth="1"/>
    <col min="3561" max="3561" width="12.42578125" style="4" customWidth="1"/>
    <col min="3562" max="3562" width="4.140625" style="4" customWidth="1"/>
    <col min="3563" max="3563" width="4.5703125" style="4" customWidth="1"/>
    <col min="3564" max="3564" width="19.85546875" style="4" customWidth="1"/>
    <col min="3565" max="3565" width="12.85546875" style="4" customWidth="1"/>
    <col min="3566" max="3566" width="5.7109375" style="4" customWidth="1"/>
    <col min="3567" max="3567" width="3.5703125" style="4" customWidth="1"/>
    <col min="3568" max="3568" width="10" style="4" customWidth="1"/>
    <col min="3569" max="3569" width="8" style="4" customWidth="1"/>
    <col min="3570" max="3570" width="29.28515625" style="4" customWidth="1"/>
    <col min="3571" max="3571" width="9.7109375" style="4" customWidth="1"/>
    <col min="3572" max="3572" width="4.7109375" style="4" customWidth="1"/>
    <col min="3573" max="3574" width="5" style="4" customWidth="1"/>
    <col min="3575" max="3575" width="9.85546875" style="4" customWidth="1"/>
    <col min="3576" max="3576" width="5.28515625" style="4" customWidth="1"/>
    <col min="3577" max="3577" width="8.7109375" style="4" customWidth="1"/>
    <col min="3578" max="3578" width="5" style="4" customWidth="1"/>
    <col min="3579" max="3579" width="10.42578125" style="4" customWidth="1"/>
    <col min="3580" max="3580" width="10.85546875" style="4" customWidth="1"/>
    <col min="3581" max="3581" width="6.28515625" style="4" customWidth="1"/>
    <col min="3582" max="3582" width="7.7109375" style="4" customWidth="1"/>
    <col min="3583" max="3583" width="7.42578125" style="4" customWidth="1"/>
    <col min="3584" max="3584" width="6.28515625" style="4" customWidth="1"/>
    <col min="3585" max="3585" width="6.42578125" style="4" customWidth="1"/>
    <col min="3586" max="3586" width="9.42578125" style="4" customWidth="1"/>
    <col min="3587" max="3587" width="6.85546875" style="4" customWidth="1"/>
    <col min="3588" max="3588" width="7.7109375" style="4" customWidth="1"/>
    <col min="3589" max="3589" width="6.5703125" style="4" customWidth="1"/>
    <col min="3590" max="3590" width="6.28515625" style="4" customWidth="1"/>
    <col min="3591" max="3591" width="8.28515625" style="4" customWidth="1"/>
    <col min="3592" max="3593" width="6.5703125" style="4" customWidth="1"/>
    <col min="3594" max="3594" width="8" style="4" customWidth="1"/>
    <col min="3595" max="3595" width="7.140625" style="4" customWidth="1"/>
    <col min="3596" max="3596" width="7" style="4" customWidth="1"/>
    <col min="3597" max="3597" width="7.28515625" style="4" customWidth="1"/>
    <col min="3598" max="3598" width="5.85546875" style="4" customWidth="1"/>
    <col min="3599" max="3599" width="5.7109375" style="4" customWidth="1"/>
    <col min="3600" max="3600" width="7.28515625" style="4" customWidth="1"/>
    <col min="3601" max="3601" width="6.42578125" style="4" customWidth="1"/>
    <col min="3602" max="3602" width="5.28515625" style="4" customWidth="1"/>
    <col min="3603" max="3604" width="5.85546875" style="4" customWidth="1"/>
    <col min="3605" max="3605" width="7.7109375" style="4" customWidth="1"/>
    <col min="3606" max="3606" width="6" style="4" customWidth="1"/>
    <col min="3607" max="3607" width="6.5703125" style="4" customWidth="1"/>
    <col min="3608" max="3608" width="5.85546875" style="4" customWidth="1"/>
    <col min="3609" max="3609" width="7.140625" style="4" customWidth="1"/>
    <col min="3610" max="3610" width="7.42578125" style="4" customWidth="1"/>
    <col min="3611" max="3612" width="5.85546875" style="4" customWidth="1"/>
    <col min="3613" max="3815" width="11.7109375" style="4"/>
    <col min="3816" max="3816" width="25.5703125" style="4" customWidth="1"/>
    <col min="3817" max="3817" width="12.42578125" style="4" customWidth="1"/>
    <col min="3818" max="3818" width="4.140625" style="4" customWidth="1"/>
    <col min="3819" max="3819" width="4.5703125" style="4" customWidth="1"/>
    <col min="3820" max="3820" width="19.85546875" style="4" customWidth="1"/>
    <col min="3821" max="3821" width="12.85546875" style="4" customWidth="1"/>
    <col min="3822" max="3822" width="5.7109375" style="4" customWidth="1"/>
    <col min="3823" max="3823" width="3.5703125" style="4" customWidth="1"/>
    <col min="3824" max="3824" width="10" style="4" customWidth="1"/>
    <col min="3825" max="3825" width="8" style="4" customWidth="1"/>
    <col min="3826" max="3826" width="29.28515625" style="4" customWidth="1"/>
    <col min="3827" max="3827" width="9.7109375" style="4" customWidth="1"/>
    <col min="3828" max="3828" width="4.7109375" style="4" customWidth="1"/>
    <col min="3829" max="3830" width="5" style="4" customWidth="1"/>
    <col min="3831" max="3831" width="9.85546875" style="4" customWidth="1"/>
    <col min="3832" max="3832" width="5.28515625" style="4" customWidth="1"/>
    <col min="3833" max="3833" width="8.7109375" style="4" customWidth="1"/>
    <col min="3834" max="3834" width="5" style="4" customWidth="1"/>
    <col min="3835" max="3835" width="10.42578125" style="4" customWidth="1"/>
    <col min="3836" max="3836" width="10.85546875" style="4" customWidth="1"/>
    <col min="3837" max="3837" width="6.28515625" style="4" customWidth="1"/>
    <col min="3838" max="3838" width="7.7109375" style="4" customWidth="1"/>
    <col min="3839" max="3839" width="7.42578125" style="4" customWidth="1"/>
    <col min="3840" max="3840" width="6.28515625" style="4" customWidth="1"/>
    <col min="3841" max="3841" width="6.42578125" style="4" customWidth="1"/>
    <col min="3842" max="3842" width="9.42578125" style="4" customWidth="1"/>
    <col min="3843" max="3843" width="6.85546875" style="4" customWidth="1"/>
    <col min="3844" max="3844" width="7.7109375" style="4" customWidth="1"/>
    <col min="3845" max="3845" width="6.5703125" style="4" customWidth="1"/>
    <col min="3846" max="3846" width="6.28515625" style="4" customWidth="1"/>
    <col min="3847" max="3847" width="8.28515625" style="4" customWidth="1"/>
    <col min="3848" max="3849" width="6.5703125" style="4" customWidth="1"/>
    <col min="3850" max="3850" width="8" style="4" customWidth="1"/>
    <col min="3851" max="3851" width="7.140625" style="4" customWidth="1"/>
    <col min="3852" max="3852" width="7" style="4" customWidth="1"/>
    <col min="3853" max="3853" width="7.28515625" style="4" customWidth="1"/>
    <col min="3854" max="3854" width="5.85546875" style="4" customWidth="1"/>
    <col min="3855" max="3855" width="5.7109375" style="4" customWidth="1"/>
    <col min="3856" max="3856" width="7.28515625" style="4" customWidth="1"/>
    <col min="3857" max="3857" width="6.42578125" style="4" customWidth="1"/>
    <col min="3858" max="3858" width="5.28515625" style="4" customWidth="1"/>
    <col min="3859" max="3860" width="5.85546875" style="4" customWidth="1"/>
    <col min="3861" max="3861" width="7.7109375" style="4" customWidth="1"/>
    <col min="3862" max="3862" width="6" style="4" customWidth="1"/>
    <col min="3863" max="3863" width="6.5703125" style="4" customWidth="1"/>
    <col min="3864" max="3864" width="5.85546875" style="4" customWidth="1"/>
    <col min="3865" max="3865" width="7.140625" style="4" customWidth="1"/>
    <col min="3866" max="3866" width="7.42578125" style="4" customWidth="1"/>
    <col min="3867" max="3868" width="5.85546875" style="4" customWidth="1"/>
    <col min="3869" max="4071" width="11.7109375" style="4"/>
    <col min="4072" max="4072" width="25.5703125" style="4" customWidth="1"/>
    <col min="4073" max="4073" width="12.42578125" style="4" customWidth="1"/>
    <col min="4074" max="4074" width="4.140625" style="4" customWidth="1"/>
    <col min="4075" max="4075" width="4.5703125" style="4" customWidth="1"/>
    <col min="4076" max="4076" width="19.85546875" style="4" customWidth="1"/>
    <col min="4077" max="4077" width="12.85546875" style="4" customWidth="1"/>
    <col min="4078" max="4078" width="5.7109375" style="4" customWidth="1"/>
    <col min="4079" max="4079" width="3.5703125" style="4" customWidth="1"/>
    <col min="4080" max="4080" width="10" style="4" customWidth="1"/>
    <col min="4081" max="4081" width="8" style="4" customWidth="1"/>
    <col min="4082" max="4082" width="29.28515625" style="4" customWidth="1"/>
    <col min="4083" max="4083" width="9.7109375" style="4" customWidth="1"/>
    <col min="4084" max="4084" width="4.7109375" style="4" customWidth="1"/>
    <col min="4085" max="4086" width="5" style="4" customWidth="1"/>
    <col min="4087" max="4087" width="9.85546875" style="4" customWidth="1"/>
    <col min="4088" max="4088" width="5.28515625" style="4" customWidth="1"/>
    <col min="4089" max="4089" width="8.7109375" style="4" customWidth="1"/>
    <col min="4090" max="4090" width="5" style="4" customWidth="1"/>
    <col min="4091" max="4091" width="10.42578125" style="4" customWidth="1"/>
    <col min="4092" max="4092" width="10.85546875" style="4" customWidth="1"/>
    <col min="4093" max="4093" width="6.28515625" style="4" customWidth="1"/>
    <col min="4094" max="4094" width="7.7109375" style="4" customWidth="1"/>
    <col min="4095" max="4095" width="7.42578125" style="4" customWidth="1"/>
    <col min="4096" max="4096" width="6.28515625" style="4" customWidth="1"/>
    <col min="4097" max="4097" width="6.42578125" style="4" customWidth="1"/>
    <col min="4098" max="4098" width="9.42578125" style="4" customWidth="1"/>
    <col min="4099" max="4099" width="6.85546875" style="4" customWidth="1"/>
    <col min="4100" max="4100" width="7.7109375" style="4" customWidth="1"/>
    <col min="4101" max="4101" width="6.5703125" style="4" customWidth="1"/>
    <col min="4102" max="4102" width="6.28515625" style="4" customWidth="1"/>
    <col min="4103" max="4103" width="8.28515625" style="4" customWidth="1"/>
    <col min="4104" max="4105" width="6.5703125" style="4" customWidth="1"/>
    <col min="4106" max="4106" width="8" style="4" customWidth="1"/>
    <col min="4107" max="4107" width="7.140625" style="4" customWidth="1"/>
    <col min="4108" max="4108" width="7" style="4" customWidth="1"/>
    <col min="4109" max="4109" width="7.28515625" style="4" customWidth="1"/>
    <col min="4110" max="4110" width="5.85546875" style="4" customWidth="1"/>
    <col min="4111" max="4111" width="5.7109375" style="4" customWidth="1"/>
    <col min="4112" max="4112" width="7.28515625" style="4" customWidth="1"/>
    <col min="4113" max="4113" width="6.42578125" style="4" customWidth="1"/>
    <col min="4114" max="4114" width="5.28515625" style="4" customWidth="1"/>
    <col min="4115" max="4116" width="5.85546875" style="4" customWidth="1"/>
    <col min="4117" max="4117" width="7.7109375" style="4" customWidth="1"/>
    <col min="4118" max="4118" width="6" style="4" customWidth="1"/>
    <col min="4119" max="4119" width="6.5703125" style="4" customWidth="1"/>
    <col min="4120" max="4120" width="5.85546875" style="4" customWidth="1"/>
    <col min="4121" max="4121" width="7.140625" style="4" customWidth="1"/>
    <col min="4122" max="4122" width="7.42578125" style="4" customWidth="1"/>
    <col min="4123" max="4124" width="5.85546875" style="4" customWidth="1"/>
    <col min="4125" max="4327" width="11.7109375" style="4"/>
    <col min="4328" max="4328" width="25.5703125" style="4" customWidth="1"/>
    <col min="4329" max="4329" width="12.42578125" style="4" customWidth="1"/>
    <col min="4330" max="4330" width="4.140625" style="4" customWidth="1"/>
    <col min="4331" max="4331" width="4.5703125" style="4" customWidth="1"/>
    <col min="4332" max="4332" width="19.85546875" style="4" customWidth="1"/>
    <col min="4333" max="4333" width="12.85546875" style="4" customWidth="1"/>
    <col min="4334" max="4334" width="5.7109375" style="4" customWidth="1"/>
    <col min="4335" max="4335" width="3.5703125" style="4" customWidth="1"/>
    <col min="4336" max="4336" width="10" style="4" customWidth="1"/>
    <col min="4337" max="4337" width="8" style="4" customWidth="1"/>
    <col min="4338" max="4338" width="29.28515625" style="4" customWidth="1"/>
    <col min="4339" max="4339" width="9.7109375" style="4" customWidth="1"/>
    <col min="4340" max="4340" width="4.7109375" style="4" customWidth="1"/>
    <col min="4341" max="4342" width="5" style="4" customWidth="1"/>
    <col min="4343" max="4343" width="9.85546875" style="4" customWidth="1"/>
    <col min="4344" max="4344" width="5.28515625" style="4" customWidth="1"/>
    <col min="4345" max="4345" width="8.7109375" style="4" customWidth="1"/>
    <col min="4346" max="4346" width="5" style="4" customWidth="1"/>
    <col min="4347" max="4347" width="10.42578125" style="4" customWidth="1"/>
    <col min="4348" max="4348" width="10.85546875" style="4" customWidth="1"/>
    <col min="4349" max="4349" width="6.28515625" style="4" customWidth="1"/>
    <col min="4350" max="4350" width="7.7109375" style="4" customWidth="1"/>
    <col min="4351" max="4351" width="7.42578125" style="4" customWidth="1"/>
    <col min="4352" max="4352" width="6.28515625" style="4" customWidth="1"/>
    <col min="4353" max="4353" width="6.42578125" style="4" customWidth="1"/>
    <col min="4354" max="4354" width="9.42578125" style="4" customWidth="1"/>
    <col min="4355" max="4355" width="6.85546875" style="4" customWidth="1"/>
    <col min="4356" max="4356" width="7.7109375" style="4" customWidth="1"/>
    <col min="4357" max="4357" width="6.5703125" style="4" customWidth="1"/>
    <col min="4358" max="4358" width="6.28515625" style="4" customWidth="1"/>
    <col min="4359" max="4359" width="8.28515625" style="4" customWidth="1"/>
    <col min="4360" max="4361" width="6.5703125" style="4" customWidth="1"/>
    <col min="4362" max="4362" width="8" style="4" customWidth="1"/>
    <col min="4363" max="4363" width="7.140625" style="4" customWidth="1"/>
    <col min="4364" max="4364" width="7" style="4" customWidth="1"/>
    <col min="4365" max="4365" width="7.28515625" style="4" customWidth="1"/>
    <col min="4366" max="4366" width="5.85546875" style="4" customWidth="1"/>
    <col min="4367" max="4367" width="5.7109375" style="4" customWidth="1"/>
    <col min="4368" max="4368" width="7.28515625" style="4" customWidth="1"/>
    <col min="4369" max="4369" width="6.42578125" style="4" customWidth="1"/>
    <col min="4370" max="4370" width="5.28515625" style="4" customWidth="1"/>
    <col min="4371" max="4372" width="5.85546875" style="4" customWidth="1"/>
    <col min="4373" max="4373" width="7.7109375" style="4" customWidth="1"/>
    <col min="4374" max="4374" width="6" style="4" customWidth="1"/>
    <col min="4375" max="4375" width="6.5703125" style="4" customWidth="1"/>
    <col min="4376" max="4376" width="5.85546875" style="4" customWidth="1"/>
    <col min="4377" max="4377" width="7.140625" style="4" customWidth="1"/>
    <col min="4378" max="4378" width="7.42578125" style="4" customWidth="1"/>
    <col min="4379" max="4380" width="5.85546875" style="4" customWidth="1"/>
    <col min="4381" max="4583" width="11.7109375" style="4"/>
    <col min="4584" max="4584" width="25.5703125" style="4" customWidth="1"/>
    <col min="4585" max="4585" width="12.42578125" style="4" customWidth="1"/>
    <col min="4586" max="4586" width="4.140625" style="4" customWidth="1"/>
    <col min="4587" max="4587" width="4.5703125" style="4" customWidth="1"/>
    <col min="4588" max="4588" width="19.85546875" style="4" customWidth="1"/>
    <col min="4589" max="4589" width="12.85546875" style="4" customWidth="1"/>
    <col min="4590" max="4590" width="5.7109375" style="4" customWidth="1"/>
    <col min="4591" max="4591" width="3.5703125" style="4" customWidth="1"/>
    <col min="4592" max="4592" width="10" style="4" customWidth="1"/>
    <col min="4593" max="4593" width="8" style="4" customWidth="1"/>
    <col min="4594" max="4594" width="29.28515625" style="4" customWidth="1"/>
    <col min="4595" max="4595" width="9.7109375" style="4" customWidth="1"/>
    <col min="4596" max="4596" width="4.7109375" style="4" customWidth="1"/>
    <col min="4597" max="4598" width="5" style="4" customWidth="1"/>
    <col min="4599" max="4599" width="9.85546875" style="4" customWidth="1"/>
    <col min="4600" max="4600" width="5.28515625" style="4" customWidth="1"/>
    <col min="4601" max="4601" width="8.7109375" style="4" customWidth="1"/>
    <col min="4602" max="4602" width="5" style="4" customWidth="1"/>
    <col min="4603" max="4603" width="10.42578125" style="4" customWidth="1"/>
    <col min="4604" max="4604" width="10.85546875" style="4" customWidth="1"/>
    <col min="4605" max="4605" width="6.28515625" style="4" customWidth="1"/>
    <col min="4606" max="4606" width="7.7109375" style="4" customWidth="1"/>
    <col min="4607" max="4607" width="7.42578125" style="4" customWidth="1"/>
    <col min="4608" max="4608" width="6.28515625" style="4" customWidth="1"/>
    <col min="4609" max="4609" width="6.42578125" style="4" customWidth="1"/>
    <col min="4610" max="4610" width="9.42578125" style="4" customWidth="1"/>
    <col min="4611" max="4611" width="6.85546875" style="4" customWidth="1"/>
    <col min="4612" max="4612" width="7.7109375" style="4" customWidth="1"/>
    <col min="4613" max="4613" width="6.5703125" style="4" customWidth="1"/>
    <col min="4614" max="4614" width="6.28515625" style="4" customWidth="1"/>
    <col min="4615" max="4615" width="8.28515625" style="4" customWidth="1"/>
    <col min="4616" max="4617" width="6.5703125" style="4" customWidth="1"/>
    <col min="4618" max="4618" width="8" style="4" customWidth="1"/>
    <col min="4619" max="4619" width="7.140625" style="4" customWidth="1"/>
    <col min="4620" max="4620" width="7" style="4" customWidth="1"/>
    <col min="4621" max="4621" width="7.28515625" style="4" customWidth="1"/>
    <col min="4622" max="4622" width="5.85546875" style="4" customWidth="1"/>
    <col min="4623" max="4623" width="5.7109375" style="4" customWidth="1"/>
    <col min="4624" max="4624" width="7.28515625" style="4" customWidth="1"/>
    <col min="4625" max="4625" width="6.42578125" style="4" customWidth="1"/>
    <col min="4626" max="4626" width="5.28515625" style="4" customWidth="1"/>
    <col min="4627" max="4628" width="5.85546875" style="4" customWidth="1"/>
    <col min="4629" max="4629" width="7.7109375" style="4" customWidth="1"/>
    <col min="4630" max="4630" width="6" style="4" customWidth="1"/>
    <col min="4631" max="4631" width="6.5703125" style="4" customWidth="1"/>
    <col min="4632" max="4632" width="5.85546875" style="4" customWidth="1"/>
    <col min="4633" max="4633" width="7.140625" style="4" customWidth="1"/>
    <col min="4634" max="4634" width="7.42578125" style="4" customWidth="1"/>
    <col min="4635" max="4636" width="5.85546875" style="4" customWidth="1"/>
    <col min="4637" max="4839" width="11.7109375" style="4"/>
    <col min="4840" max="4840" width="25.5703125" style="4" customWidth="1"/>
    <col min="4841" max="4841" width="12.42578125" style="4" customWidth="1"/>
    <col min="4842" max="4842" width="4.140625" style="4" customWidth="1"/>
    <col min="4843" max="4843" width="4.5703125" style="4" customWidth="1"/>
    <col min="4844" max="4844" width="19.85546875" style="4" customWidth="1"/>
    <col min="4845" max="4845" width="12.85546875" style="4" customWidth="1"/>
    <col min="4846" max="4846" width="5.7109375" style="4" customWidth="1"/>
    <col min="4847" max="4847" width="3.5703125" style="4" customWidth="1"/>
    <col min="4848" max="4848" width="10" style="4" customWidth="1"/>
    <col min="4849" max="4849" width="8" style="4" customWidth="1"/>
    <col min="4850" max="4850" width="29.28515625" style="4" customWidth="1"/>
    <col min="4851" max="4851" width="9.7109375" style="4" customWidth="1"/>
    <col min="4852" max="4852" width="4.7109375" style="4" customWidth="1"/>
    <col min="4853" max="4854" width="5" style="4" customWidth="1"/>
    <col min="4855" max="4855" width="9.85546875" style="4" customWidth="1"/>
    <col min="4856" max="4856" width="5.28515625" style="4" customWidth="1"/>
    <col min="4857" max="4857" width="8.7109375" style="4" customWidth="1"/>
    <col min="4858" max="4858" width="5" style="4" customWidth="1"/>
    <col min="4859" max="4859" width="10.42578125" style="4" customWidth="1"/>
    <col min="4860" max="4860" width="10.85546875" style="4" customWidth="1"/>
    <col min="4861" max="4861" width="6.28515625" style="4" customWidth="1"/>
    <col min="4862" max="4862" width="7.7109375" style="4" customWidth="1"/>
    <col min="4863" max="4863" width="7.42578125" style="4" customWidth="1"/>
    <col min="4864" max="4864" width="6.28515625" style="4" customWidth="1"/>
    <col min="4865" max="4865" width="6.42578125" style="4" customWidth="1"/>
    <col min="4866" max="4866" width="9.42578125" style="4" customWidth="1"/>
    <col min="4867" max="4867" width="6.85546875" style="4" customWidth="1"/>
    <col min="4868" max="4868" width="7.7109375" style="4" customWidth="1"/>
    <col min="4869" max="4869" width="6.5703125" style="4" customWidth="1"/>
    <col min="4870" max="4870" width="6.28515625" style="4" customWidth="1"/>
    <col min="4871" max="4871" width="8.28515625" style="4" customWidth="1"/>
    <col min="4872" max="4873" width="6.5703125" style="4" customWidth="1"/>
    <col min="4874" max="4874" width="8" style="4" customWidth="1"/>
    <col min="4875" max="4875" width="7.140625" style="4" customWidth="1"/>
    <col min="4876" max="4876" width="7" style="4" customWidth="1"/>
    <col min="4877" max="4877" width="7.28515625" style="4" customWidth="1"/>
    <col min="4878" max="4878" width="5.85546875" style="4" customWidth="1"/>
    <col min="4879" max="4879" width="5.7109375" style="4" customWidth="1"/>
    <col min="4880" max="4880" width="7.28515625" style="4" customWidth="1"/>
    <col min="4881" max="4881" width="6.42578125" style="4" customWidth="1"/>
    <col min="4882" max="4882" width="5.28515625" style="4" customWidth="1"/>
    <col min="4883" max="4884" width="5.85546875" style="4" customWidth="1"/>
    <col min="4885" max="4885" width="7.7109375" style="4" customWidth="1"/>
    <col min="4886" max="4886" width="6" style="4" customWidth="1"/>
    <col min="4887" max="4887" width="6.5703125" style="4" customWidth="1"/>
    <col min="4888" max="4888" width="5.85546875" style="4" customWidth="1"/>
    <col min="4889" max="4889" width="7.140625" style="4" customWidth="1"/>
    <col min="4890" max="4890" width="7.42578125" style="4" customWidth="1"/>
    <col min="4891" max="4892" width="5.85546875" style="4" customWidth="1"/>
    <col min="4893" max="5095" width="11.7109375" style="4"/>
    <col min="5096" max="5096" width="25.5703125" style="4" customWidth="1"/>
    <col min="5097" max="5097" width="12.42578125" style="4" customWidth="1"/>
    <col min="5098" max="5098" width="4.140625" style="4" customWidth="1"/>
    <col min="5099" max="5099" width="4.5703125" style="4" customWidth="1"/>
    <col min="5100" max="5100" width="19.85546875" style="4" customWidth="1"/>
    <col min="5101" max="5101" width="12.85546875" style="4" customWidth="1"/>
    <col min="5102" max="5102" width="5.7109375" style="4" customWidth="1"/>
    <col min="5103" max="5103" width="3.5703125" style="4" customWidth="1"/>
    <col min="5104" max="5104" width="10" style="4" customWidth="1"/>
    <col min="5105" max="5105" width="8" style="4" customWidth="1"/>
    <col min="5106" max="5106" width="29.28515625" style="4" customWidth="1"/>
    <col min="5107" max="5107" width="9.7109375" style="4" customWidth="1"/>
    <col min="5108" max="5108" width="4.7109375" style="4" customWidth="1"/>
    <col min="5109" max="5110" width="5" style="4" customWidth="1"/>
    <col min="5111" max="5111" width="9.85546875" style="4" customWidth="1"/>
    <col min="5112" max="5112" width="5.28515625" style="4" customWidth="1"/>
    <col min="5113" max="5113" width="8.7109375" style="4" customWidth="1"/>
    <col min="5114" max="5114" width="5" style="4" customWidth="1"/>
    <col min="5115" max="5115" width="10.42578125" style="4" customWidth="1"/>
    <col min="5116" max="5116" width="10.85546875" style="4" customWidth="1"/>
    <col min="5117" max="5117" width="6.28515625" style="4" customWidth="1"/>
    <col min="5118" max="5118" width="7.7109375" style="4" customWidth="1"/>
    <col min="5119" max="5119" width="7.42578125" style="4" customWidth="1"/>
    <col min="5120" max="5120" width="6.28515625" style="4" customWidth="1"/>
    <col min="5121" max="5121" width="6.42578125" style="4" customWidth="1"/>
    <col min="5122" max="5122" width="9.42578125" style="4" customWidth="1"/>
    <col min="5123" max="5123" width="6.85546875" style="4" customWidth="1"/>
    <col min="5124" max="5124" width="7.7109375" style="4" customWidth="1"/>
    <col min="5125" max="5125" width="6.5703125" style="4" customWidth="1"/>
    <col min="5126" max="5126" width="6.28515625" style="4" customWidth="1"/>
    <col min="5127" max="5127" width="8.28515625" style="4" customWidth="1"/>
    <col min="5128" max="5129" width="6.5703125" style="4" customWidth="1"/>
    <col min="5130" max="5130" width="8" style="4" customWidth="1"/>
    <col min="5131" max="5131" width="7.140625" style="4" customWidth="1"/>
    <col min="5132" max="5132" width="7" style="4" customWidth="1"/>
    <col min="5133" max="5133" width="7.28515625" style="4" customWidth="1"/>
    <col min="5134" max="5134" width="5.85546875" style="4" customWidth="1"/>
    <col min="5135" max="5135" width="5.7109375" style="4" customWidth="1"/>
    <col min="5136" max="5136" width="7.28515625" style="4" customWidth="1"/>
    <col min="5137" max="5137" width="6.42578125" style="4" customWidth="1"/>
    <col min="5138" max="5138" width="5.28515625" style="4" customWidth="1"/>
    <col min="5139" max="5140" width="5.85546875" style="4" customWidth="1"/>
    <col min="5141" max="5141" width="7.7109375" style="4" customWidth="1"/>
    <col min="5142" max="5142" width="6" style="4" customWidth="1"/>
    <col min="5143" max="5143" width="6.5703125" style="4" customWidth="1"/>
    <col min="5144" max="5144" width="5.85546875" style="4" customWidth="1"/>
    <col min="5145" max="5145" width="7.140625" style="4" customWidth="1"/>
    <col min="5146" max="5146" width="7.42578125" style="4" customWidth="1"/>
    <col min="5147" max="5148" width="5.85546875" style="4" customWidth="1"/>
    <col min="5149" max="5351" width="11.7109375" style="4"/>
    <col min="5352" max="5352" width="25.5703125" style="4" customWidth="1"/>
    <col min="5353" max="5353" width="12.42578125" style="4" customWidth="1"/>
    <col min="5354" max="5354" width="4.140625" style="4" customWidth="1"/>
    <col min="5355" max="5355" width="4.5703125" style="4" customWidth="1"/>
    <col min="5356" max="5356" width="19.85546875" style="4" customWidth="1"/>
    <col min="5357" max="5357" width="12.85546875" style="4" customWidth="1"/>
    <col min="5358" max="5358" width="5.7109375" style="4" customWidth="1"/>
    <col min="5359" max="5359" width="3.5703125" style="4" customWidth="1"/>
    <col min="5360" max="5360" width="10" style="4" customWidth="1"/>
    <col min="5361" max="5361" width="8" style="4" customWidth="1"/>
    <col min="5362" max="5362" width="29.28515625" style="4" customWidth="1"/>
    <col min="5363" max="5363" width="9.7109375" style="4" customWidth="1"/>
    <col min="5364" max="5364" width="4.7109375" style="4" customWidth="1"/>
    <col min="5365" max="5366" width="5" style="4" customWidth="1"/>
    <col min="5367" max="5367" width="9.85546875" style="4" customWidth="1"/>
    <col min="5368" max="5368" width="5.28515625" style="4" customWidth="1"/>
    <col min="5369" max="5369" width="8.7109375" style="4" customWidth="1"/>
    <col min="5370" max="5370" width="5" style="4" customWidth="1"/>
    <col min="5371" max="5371" width="10.42578125" style="4" customWidth="1"/>
    <col min="5372" max="5372" width="10.85546875" style="4" customWidth="1"/>
    <col min="5373" max="5373" width="6.28515625" style="4" customWidth="1"/>
    <col min="5374" max="5374" width="7.7109375" style="4" customWidth="1"/>
    <col min="5375" max="5375" width="7.42578125" style="4" customWidth="1"/>
    <col min="5376" max="5376" width="6.28515625" style="4" customWidth="1"/>
    <col min="5377" max="5377" width="6.42578125" style="4" customWidth="1"/>
    <col min="5378" max="5378" width="9.42578125" style="4" customWidth="1"/>
    <col min="5379" max="5379" width="6.85546875" style="4" customWidth="1"/>
    <col min="5380" max="5380" width="7.7109375" style="4" customWidth="1"/>
    <col min="5381" max="5381" width="6.5703125" style="4" customWidth="1"/>
    <col min="5382" max="5382" width="6.28515625" style="4" customWidth="1"/>
    <col min="5383" max="5383" width="8.28515625" style="4" customWidth="1"/>
    <col min="5384" max="5385" width="6.5703125" style="4" customWidth="1"/>
    <col min="5386" max="5386" width="8" style="4" customWidth="1"/>
    <col min="5387" max="5387" width="7.140625" style="4" customWidth="1"/>
    <col min="5388" max="5388" width="7" style="4" customWidth="1"/>
    <col min="5389" max="5389" width="7.28515625" style="4" customWidth="1"/>
    <col min="5390" max="5390" width="5.85546875" style="4" customWidth="1"/>
    <col min="5391" max="5391" width="5.7109375" style="4" customWidth="1"/>
    <col min="5392" max="5392" width="7.28515625" style="4" customWidth="1"/>
    <col min="5393" max="5393" width="6.42578125" style="4" customWidth="1"/>
    <col min="5394" max="5394" width="5.28515625" style="4" customWidth="1"/>
    <col min="5395" max="5396" width="5.85546875" style="4" customWidth="1"/>
    <col min="5397" max="5397" width="7.7109375" style="4" customWidth="1"/>
    <col min="5398" max="5398" width="6" style="4" customWidth="1"/>
    <col min="5399" max="5399" width="6.5703125" style="4" customWidth="1"/>
    <col min="5400" max="5400" width="5.85546875" style="4" customWidth="1"/>
    <col min="5401" max="5401" width="7.140625" style="4" customWidth="1"/>
    <col min="5402" max="5402" width="7.42578125" style="4" customWidth="1"/>
    <col min="5403" max="5404" width="5.85546875" style="4" customWidth="1"/>
    <col min="5405" max="5607" width="11.7109375" style="4"/>
    <col min="5608" max="5608" width="25.5703125" style="4" customWidth="1"/>
    <col min="5609" max="5609" width="12.42578125" style="4" customWidth="1"/>
    <col min="5610" max="5610" width="4.140625" style="4" customWidth="1"/>
    <col min="5611" max="5611" width="4.5703125" style="4" customWidth="1"/>
    <col min="5612" max="5612" width="19.85546875" style="4" customWidth="1"/>
    <col min="5613" max="5613" width="12.85546875" style="4" customWidth="1"/>
    <col min="5614" max="5614" width="5.7109375" style="4" customWidth="1"/>
    <col min="5615" max="5615" width="3.5703125" style="4" customWidth="1"/>
    <col min="5616" max="5616" width="10" style="4" customWidth="1"/>
    <col min="5617" max="5617" width="8" style="4" customWidth="1"/>
    <col min="5618" max="5618" width="29.28515625" style="4" customWidth="1"/>
    <col min="5619" max="5619" width="9.7109375" style="4" customWidth="1"/>
    <col min="5620" max="5620" width="4.7109375" style="4" customWidth="1"/>
    <col min="5621" max="5622" width="5" style="4" customWidth="1"/>
    <col min="5623" max="5623" width="9.85546875" style="4" customWidth="1"/>
    <col min="5624" max="5624" width="5.28515625" style="4" customWidth="1"/>
    <col min="5625" max="5625" width="8.7109375" style="4" customWidth="1"/>
    <col min="5626" max="5626" width="5" style="4" customWidth="1"/>
    <col min="5627" max="5627" width="10.42578125" style="4" customWidth="1"/>
    <col min="5628" max="5628" width="10.85546875" style="4" customWidth="1"/>
    <col min="5629" max="5629" width="6.28515625" style="4" customWidth="1"/>
    <col min="5630" max="5630" width="7.7109375" style="4" customWidth="1"/>
    <col min="5631" max="5631" width="7.42578125" style="4" customWidth="1"/>
    <col min="5632" max="5632" width="6.28515625" style="4" customWidth="1"/>
    <col min="5633" max="5633" width="6.42578125" style="4" customWidth="1"/>
    <col min="5634" max="5634" width="9.42578125" style="4" customWidth="1"/>
    <col min="5635" max="5635" width="6.85546875" style="4" customWidth="1"/>
    <col min="5636" max="5636" width="7.7109375" style="4" customWidth="1"/>
    <col min="5637" max="5637" width="6.5703125" style="4" customWidth="1"/>
    <col min="5638" max="5638" width="6.28515625" style="4" customWidth="1"/>
    <col min="5639" max="5639" width="8.28515625" style="4" customWidth="1"/>
    <col min="5640" max="5641" width="6.5703125" style="4" customWidth="1"/>
    <col min="5642" max="5642" width="8" style="4" customWidth="1"/>
    <col min="5643" max="5643" width="7.140625" style="4" customWidth="1"/>
    <col min="5644" max="5644" width="7" style="4" customWidth="1"/>
    <col min="5645" max="5645" width="7.28515625" style="4" customWidth="1"/>
    <col min="5646" max="5646" width="5.85546875" style="4" customWidth="1"/>
    <col min="5647" max="5647" width="5.7109375" style="4" customWidth="1"/>
    <col min="5648" max="5648" width="7.28515625" style="4" customWidth="1"/>
    <col min="5649" max="5649" width="6.42578125" style="4" customWidth="1"/>
    <col min="5650" max="5650" width="5.28515625" style="4" customWidth="1"/>
    <col min="5651" max="5652" width="5.85546875" style="4" customWidth="1"/>
    <col min="5653" max="5653" width="7.7109375" style="4" customWidth="1"/>
    <col min="5654" max="5654" width="6" style="4" customWidth="1"/>
    <col min="5655" max="5655" width="6.5703125" style="4" customWidth="1"/>
    <col min="5656" max="5656" width="5.85546875" style="4" customWidth="1"/>
    <col min="5657" max="5657" width="7.140625" style="4" customWidth="1"/>
    <col min="5658" max="5658" width="7.42578125" style="4" customWidth="1"/>
    <col min="5659" max="5660" width="5.85546875" style="4" customWidth="1"/>
    <col min="5661" max="5863" width="11.7109375" style="4"/>
    <col min="5864" max="5864" width="25.5703125" style="4" customWidth="1"/>
    <col min="5865" max="5865" width="12.42578125" style="4" customWidth="1"/>
    <col min="5866" max="5866" width="4.140625" style="4" customWidth="1"/>
    <col min="5867" max="5867" width="4.5703125" style="4" customWidth="1"/>
    <col min="5868" max="5868" width="19.85546875" style="4" customWidth="1"/>
    <col min="5869" max="5869" width="12.85546875" style="4" customWidth="1"/>
    <col min="5870" max="5870" width="5.7109375" style="4" customWidth="1"/>
    <col min="5871" max="5871" width="3.5703125" style="4" customWidth="1"/>
    <col min="5872" max="5872" width="10" style="4" customWidth="1"/>
    <col min="5873" max="5873" width="8" style="4" customWidth="1"/>
    <col min="5874" max="5874" width="29.28515625" style="4" customWidth="1"/>
    <col min="5875" max="5875" width="9.7109375" style="4" customWidth="1"/>
    <col min="5876" max="5876" width="4.7109375" style="4" customWidth="1"/>
    <col min="5877" max="5878" width="5" style="4" customWidth="1"/>
    <col min="5879" max="5879" width="9.85546875" style="4" customWidth="1"/>
    <col min="5880" max="5880" width="5.28515625" style="4" customWidth="1"/>
    <col min="5881" max="5881" width="8.7109375" style="4" customWidth="1"/>
    <col min="5882" max="5882" width="5" style="4" customWidth="1"/>
    <col min="5883" max="5883" width="10.42578125" style="4" customWidth="1"/>
    <col min="5884" max="5884" width="10.85546875" style="4" customWidth="1"/>
    <col min="5885" max="5885" width="6.28515625" style="4" customWidth="1"/>
    <col min="5886" max="5886" width="7.7109375" style="4" customWidth="1"/>
    <col min="5887" max="5887" width="7.42578125" style="4" customWidth="1"/>
    <col min="5888" max="5888" width="6.28515625" style="4" customWidth="1"/>
    <col min="5889" max="5889" width="6.42578125" style="4" customWidth="1"/>
    <col min="5890" max="5890" width="9.42578125" style="4" customWidth="1"/>
    <col min="5891" max="5891" width="6.85546875" style="4" customWidth="1"/>
    <col min="5892" max="5892" width="7.7109375" style="4" customWidth="1"/>
    <col min="5893" max="5893" width="6.5703125" style="4" customWidth="1"/>
    <col min="5894" max="5894" width="6.28515625" style="4" customWidth="1"/>
    <col min="5895" max="5895" width="8.28515625" style="4" customWidth="1"/>
    <col min="5896" max="5897" width="6.5703125" style="4" customWidth="1"/>
    <col min="5898" max="5898" width="8" style="4" customWidth="1"/>
    <col min="5899" max="5899" width="7.140625" style="4" customWidth="1"/>
    <col min="5900" max="5900" width="7" style="4" customWidth="1"/>
    <col min="5901" max="5901" width="7.28515625" style="4" customWidth="1"/>
    <col min="5902" max="5902" width="5.85546875" style="4" customWidth="1"/>
    <col min="5903" max="5903" width="5.7109375" style="4" customWidth="1"/>
    <col min="5904" max="5904" width="7.28515625" style="4" customWidth="1"/>
    <col min="5905" max="5905" width="6.42578125" style="4" customWidth="1"/>
    <col min="5906" max="5906" width="5.28515625" style="4" customWidth="1"/>
    <col min="5907" max="5908" width="5.85546875" style="4" customWidth="1"/>
    <col min="5909" max="5909" width="7.7109375" style="4" customWidth="1"/>
    <col min="5910" max="5910" width="6" style="4" customWidth="1"/>
    <col min="5911" max="5911" width="6.5703125" style="4" customWidth="1"/>
    <col min="5912" max="5912" width="5.85546875" style="4" customWidth="1"/>
    <col min="5913" max="5913" width="7.140625" style="4" customWidth="1"/>
    <col min="5914" max="5914" width="7.42578125" style="4" customWidth="1"/>
    <col min="5915" max="5916" width="5.85546875" style="4" customWidth="1"/>
    <col min="5917" max="6119" width="11.7109375" style="4"/>
    <col min="6120" max="6120" width="25.5703125" style="4" customWidth="1"/>
    <col min="6121" max="6121" width="12.42578125" style="4" customWidth="1"/>
    <col min="6122" max="6122" width="4.140625" style="4" customWidth="1"/>
    <col min="6123" max="6123" width="4.5703125" style="4" customWidth="1"/>
    <col min="6124" max="6124" width="19.85546875" style="4" customWidth="1"/>
    <col min="6125" max="6125" width="12.85546875" style="4" customWidth="1"/>
    <col min="6126" max="6126" width="5.7109375" style="4" customWidth="1"/>
    <col min="6127" max="6127" width="3.5703125" style="4" customWidth="1"/>
    <col min="6128" max="6128" width="10" style="4" customWidth="1"/>
    <col min="6129" max="6129" width="8" style="4" customWidth="1"/>
    <col min="6130" max="6130" width="29.28515625" style="4" customWidth="1"/>
    <col min="6131" max="6131" width="9.7109375" style="4" customWidth="1"/>
    <col min="6132" max="6132" width="4.7109375" style="4" customWidth="1"/>
    <col min="6133" max="6134" width="5" style="4" customWidth="1"/>
    <col min="6135" max="6135" width="9.85546875" style="4" customWidth="1"/>
    <col min="6136" max="6136" width="5.28515625" style="4" customWidth="1"/>
    <col min="6137" max="6137" width="8.7109375" style="4" customWidth="1"/>
    <col min="6138" max="6138" width="5" style="4" customWidth="1"/>
    <col min="6139" max="6139" width="10.42578125" style="4" customWidth="1"/>
    <col min="6140" max="6140" width="10.85546875" style="4" customWidth="1"/>
    <col min="6141" max="6141" width="6.28515625" style="4" customWidth="1"/>
    <col min="6142" max="6142" width="7.7109375" style="4" customWidth="1"/>
    <col min="6143" max="6143" width="7.42578125" style="4" customWidth="1"/>
    <col min="6144" max="6144" width="6.28515625" style="4" customWidth="1"/>
    <col min="6145" max="6145" width="6.42578125" style="4" customWidth="1"/>
    <col min="6146" max="6146" width="9.42578125" style="4" customWidth="1"/>
    <col min="6147" max="6147" width="6.85546875" style="4" customWidth="1"/>
    <col min="6148" max="6148" width="7.7109375" style="4" customWidth="1"/>
    <col min="6149" max="6149" width="6.5703125" style="4" customWidth="1"/>
    <col min="6150" max="6150" width="6.28515625" style="4" customWidth="1"/>
    <col min="6151" max="6151" width="8.28515625" style="4" customWidth="1"/>
    <col min="6152" max="6153" width="6.5703125" style="4" customWidth="1"/>
    <col min="6154" max="6154" width="8" style="4" customWidth="1"/>
    <col min="6155" max="6155" width="7.140625" style="4" customWidth="1"/>
    <col min="6156" max="6156" width="7" style="4" customWidth="1"/>
    <col min="6157" max="6157" width="7.28515625" style="4" customWidth="1"/>
    <col min="6158" max="6158" width="5.85546875" style="4" customWidth="1"/>
    <col min="6159" max="6159" width="5.7109375" style="4" customWidth="1"/>
    <col min="6160" max="6160" width="7.28515625" style="4" customWidth="1"/>
    <col min="6161" max="6161" width="6.42578125" style="4" customWidth="1"/>
    <col min="6162" max="6162" width="5.28515625" style="4" customWidth="1"/>
    <col min="6163" max="6164" width="5.85546875" style="4" customWidth="1"/>
    <col min="6165" max="6165" width="7.7109375" style="4" customWidth="1"/>
    <col min="6166" max="6166" width="6" style="4" customWidth="1"/>
    <col min="6167" max="6167" width="6.5703125" style="4" customWidth="1"/>
    <col min="6168" max="6168" width="5.85546875" style="4" customWidth="1"/>
    <col min="6169" max="6169" width="7.140625" style="4" customWidth="1"/>
    <col min="6170" max="6170" width="7.42578125" style="4" customWidth="1"/>
    <col min="6171" max="6172" width="5.85546875" style="4" customWidth="1"/>
    <col min="6173" max="6375" width="11.7109375" style="4"/>
    <col min="6376" max="6376" width="25.5703125" style="4" customWidth="1"/>
    <col min="6377" max="6377" width="12.42578125" style="4" customWidth="1"/>
    <col min="6378" max="6378" width="4.140625" style="4" customWidth="1"/>
    <col min="6379" max="6379" width="4.5703125" style="4" customWidth="1"/>
    <col min="6380" max="6380" width="19.85546875" style="4" customWidth="1"/>
    <col min="6381" max="6381" width="12.85546875" style="4" customWidth="1"/>
    <col min="6382" max="6382" width="5.7109375" style="4" customWidth="1"/>
    <col min="6383" max="6383" width="3.5703125" style="4" customWidth="1"/>
    <col min="6384" max="6384" width="10" style="4" customWidth="1"/>
    <col min="6385" max="6385" width="8" style="4" customWidth="1"/>
    <col min="6386" max="6386" width="29.28515625" style="4" customWidth="1"/>
    <col min="6387" max="6387" width="9.7109375" style="4" customWidth="1"/>
    <col min="6388" max="6388" width="4.7109375" style="4" customWidth="1"/>
    <col min="6389" max="6390" width="5" style="4" customWidth="1"/>
    <col min="6391" max="6391" width="9.85546875" style="4" customWidth="1"/>
    <col min="6392" max="6392" width="5.28515625" style="4" customWidth="1"/>
    <col min="6393" max="6393" width="8.7109375" style="4" customWidth="1"/>
    <col min="6394" max="6394" width="5" style="4" customWidth="1"/>
    <col min="6395" max="6395" width="10.42578125" style="4" customWidth="1"/>
    <col min="6396" max="6396" width="10.85546875" style="4" customWidth="1"/>
    <col min="6397" max="6397" width="6.28515625" style="4" customWidth="1"/>
    <col min="6398" max="6398" width="7.7109375" style="4" customWidth="1"/>
    <col min="6399" max="6399" width="7.42578125" style="4" customWidth="1"/>
    <col min="6400" max="6400" width="6.28515625" style="4" customWidth="1"/>
    <col min="6401" max="6401" width="6.42578125" style="4" customWidth="1"/>
    <col min="6402" max="6402" width="9.42578125" style="4" customWidth="1"/>
    <col min="6403" max="6403" width="6.85546875" style="4" customWidth="1"/>
    <col min="6404" max="6404" width="7.7109375" style="4" customWidth="1"/>
    <col min="6405" max="6405" width="6.5703125" style="4" customWidth="1"/>
    <col min="6406" max="6406" width="6.28515625" style="4" customWidth="1"/>
    <col min="6407" max="6407" width="8.28515625" style="4" customWidth="1"/>
    <col min="6408" max="6409" width="6.5703125" style="4" customWidth="1"/>
    <col min="6410" max="6410" width="8" style="4" customWidth="1"/>
    <col min="6411" max="6411" width="7.140625" style="4" customWidth="1"/>
    <col min="6412" max="6412" width="7" style="4" customWidth="1"/>
    <col min="6413" max="6413" width="7.28515625" style="4" customWidth="1"/>
    <col min="6414" max="6414" width="5.85546875" style="4" customWidth="1"/>
    <col min="6415" max="6415" width="5.7109375" style="4" customWidth="1"/>
    <col min="6416" max="6416" width="7.28515625" style="4" customWidth="1"/>
    <col min="6417" max="6417" width="6.42578125" style="4" customWidth="1"/>
    <col min="6418" max="6418" width="5.28515625" style="4" customWidth="1"/>
    <col min="6419" max="6420" width="5.85546875" style="4" customWidth="1"/>
    <col min="6421" max="6421" width="7.7109375" style="4" customWidth="1"/>
    <col min="6422" max="6422" width="6" style="4" customWidth="1"/>
    <col min="6423" max="6423" width="6.5703125" style="4" customWidth="1"/>
    <col min="6424" max="6424" width="5.85546875" style="4" customWidth="1"/>
    <col min="6425" max="6425" width="7.140625" style="4" customWidth="1"/>
    <col min="6426" max="6426" width="7.42578125" style="4" customWidth="1"/>
    <col min="6427" max="6428" width="5.85546875" style="4" customWidth="1"/>
    <col min="6429" max="6631" width="11.7109375" style="4"/>
    <col min="6632" max="6632" width="25.5703125" style="4" customWidth="1"/>
    <col min="6633" max="6633" width="12.42578125" style="4" customWidth="1"/>
    <col min="6634" max="6634" width="4.140625" style="4" customWidth="1"/>
    <col min="6635" max="6635" width="4.5703125" style="4" customWidth="1"/>
    <col min="6636" max="6636" width="19.85546875" style="4" customWidth="1"/>
    <col min="6637" max="6637" width="12.85546875" style="4" customWidth="1"/>
    <col min="6638" max="6638" width="5.7109375" style="4" customWidth="1"/>
    <col min="6639" max="6639" width="3.5703125" style="4" customWidth="1"/>
    <col min="6640" max="6640" width="10" style="4" customWidth="1"/>
    <col min="6641" max="6641" width="8" style="4" customWidth="1"/>
    <col min="6642" max="6642" width="29.28515625" style="4" customWidth="1"/>
    <col min="6643" max="6643" width="9.7109375" style="4" customWidth="1"/>
    <col min="6644" max="6644" width="4.7109375" style="4" customWidth="1"/>
    <col min="6645" max="6646" width="5" style="4" customWidth="1"/>
    <col min="6647" max="6647" width="9.85546875" style="4" customWidth="1"/>
    <col min="6648" max="6648" width="5.28515625" style="4" customWidth="1"/>
    <col min="6649" max="6649" width="8.7109375" style="4" customWidth="1"/>
    <col min="6650" max="6650" width="5" style="4" customWidth="1"/>
    <col min="6651" max="6651" width="10.42578125" style="4" customWidth="1"/>
    <col min="6652" max="6652" width="10.85546875" style="4" customWidth="1"/>
    <col min="6653" max="6653" width="6.28515625" style="4" customWidth="1"/>
    <col min="6654" max="6654" width="7.7109375" style="4" customWidth="1"/>
    <col min="6655" max="6655" width="7.42578125" style="4" customWidth="1"/>
    <col min="6656" max="6656" width="6.28515625" style="4" customWidth="1"/>
    <col min="6657" max="6657" width="6.42578125" style="4" customWidth="1"/>
    <col min="6658" max="6658" width="9.42578125" style="4" customWidth="1"/>
    <col min="6659" max="6659" width="6.85546875" style="4" customWidth="1"/>
    <col min="6660" max="6660" width="7.7109375" style="4" customWidth="1"/>
    <col min="6661" max="6661" width="6.5703125" style="4" customWidth="1"/>
    <col min="6662" max="6662" width="6.28515625" style="4" customWidth="1"/>
    <col min="6663" max="6663" width="8.28515625" style="4" customWidth="1"/>
    <col min="6664" max="6665" width="6.5703125" style="4" customWidth="1"/>
    <col min="6666" max="6666" width="8" style="4" customWidth="1"/>
    <col min="6667" max="6667" width="7.140625" style="4" customWidth="1"/>
    <col min="6668" max="6668" width="7" style="4" customWidth="1"/>
    <col min="6669" max="6669" width="7.28515625" style="4" customWidth="1"/>
    <col min="6670" max="6670" width="5.85546875" style="4" customWidth="1"/>
    <col min="6671" max="6671" width="5.7109375" style="4" customWidth="1"/>
    <col min="6672" max="6672" width="7.28515625" style="4" customWidth="1"/>
    <col min="6673" max="6673" width="6.42578125" style="4" customWidth="1"/>
    <col min="6674" max="6674" width="5.28515625" style="4" customWidth="1"/>
    <col min="6675" max="6676" width="5.85546875" style="4" customWidth="1"/>
    <col min="6677" max="6677" width="7.7109375" style="4" customWidth="1"/>
    <col min="6678" max="6678" width="6" style="4" customWidth="1"/>
    <col min="6679" max="6679" width="6.5703125" style="4" customWidth="1"/>
    <col min="6680" max="6680" width="5.85546875" style="4" customWidth="1"/>
    <col min="6681" max="6681" width="7.140625" style="4" customWidth="1"/>
    <col min="6682" max="6682" width="7.42578125" style="4" customWidth="1"/>
    <col min="6683" max="6684" width="5.85546875" style="4" customWidth="1"/>
    <col min="6685" max="6887" width="11.7109375" style="4"/>
    <col min="6888" max="6888" width="25.5703125" style="4" customWidth="1"/>
    <col min="6889" max="6889" width="12.42578125" style="4" customWidth="1"/>
    <col min="6890" max="6890" width="4.140625" style="4" customWidth="1"/>
    <col min="6891" max="6891" width="4.5703125" style="4" customWidth="1"/>
    <col min="6892" max="6892" width="19.85546875" style="4" customWidth="1"/>
    <col min="6893" max="6893" width="12.85546875" style="4" customWidth="1"/>
    <col min="6894" max="6894" width="5.7109375" style="4" customWidth="1"/>
    <col min="6895" max="6895" width="3.5703125" style="4" customWidth="1"/>
    <col min="6896" max="6896" width="10" style="4" customWidth="1"/>
    <col min="6897" max="6897" width="8" style="4" customWidth="1"/>
    <col min="6898" max="6898" width="29.28515625" style="4" customWidth="1"/>
    <col min="6899" max="6899" width="9.7109375" style="4" customWidth="1"/>
    <col min="6900" max="6900" width="4.7109375" style="4" customWidth="1"/>
    <col min="6901" max="6902" width="5" style="4" customWidth="1"/>
    <col min="6903" max="6903" width="9.85546875" style="4" customWidth="1"/>
    <col min="6904" max="6904" width="5.28515625" style="4" customWidth="1"/>
    <col min="6905" max="6905" width="8.7109375" style="4" customWidth="1"/>
    <col min="6906" max="6906" width="5" style="4" customWidth="1"/>
    <col min="6907" max="6907" width="10.42578125" style="4" customWidth="1"/>
    <col min="6908" max="6908" width="10.85546875" style="4" customWidth="1"/>
    <col min="6909" max="6909" width="6.28515625" style="4" customWidth="1"/>
    <col min="6910" max="6910" width="7.7109375" style="4" customWidth="1"/>
    <col min="6911" max="6911" width="7.42578125" style="4" customWidth="1"/>
    <col min="6912" max="6912" width="6.28515625" style="4" customWidth="1"/>
    <col min="6913" max="6913" width="6.42578125" style="4" customWidth="1"/>
    <col min="6914" max="6914" width="9.42578125" style="4" customWidth="1"/>
    <col min="6915" max="6915" width="6.85546875" style="4" customWidth="1"/>
    <col min="6916" max="6916" width="7.7109375" style="4" customWidth="1"/>
    <col min="6917" max="6917" width="6.5703125" style="4" customWidth="1"/>
    <col min="6918" max="6918" width="6.28515625" style="4" customWidth="1"/>
    <col min="6919" max="6919" width="8.28515625" style="4" customWidth="1"/>
    <col min="6920" max="6921" width="6.5703125" style="4" customWidth="1"/>
    <col min="6922" max="6922" width="8" style="4" customWidth="1"/>
    <col min="6923" max="6923" width="7.140625" style="4" customWidth="1"/>
    <col min="6924" max="6924" width="7" style="4" customWidth="1"/>
    <col min="6925" max="6925" width="7.28515625" style="4" customWidth="1"/>
    <col min="6926" max="6926" width="5.85546875" style="4" customWidth="1"/>
    <col min="6927" max="6927" width="5.7109375" style="4" customWidth="1"/>
    <col min="6928" max="6928" width="7.28515625" style="4" customWidth="1"/>
    <col min="6929" max="6929" width="6.42578125" style="4" customWidth="1"/>
    <col min="6930" max="6930" width="5.28515625" style="4" customWidth="1"/>
    <col min="6931" max="6932" width="5.85546875" style="4" customWidth="1"/>
    <col min="6933" max="6933" width="7.7109375" style="4" customWidth="1"/>
    <col min="6934" max="6934" width="6" style="4" customWidth="1"/>
    <col min="6935" max="6935" width="6.5703125" style="4" customWidth="1"/>
    <col min="6936" max="6936" width="5.85546875" style="4" customWidth="1"/>
    <col min="6937" max="6937" width="7.140625" style="4" customWidth="1"/>
    <col min="6938" max="6938" width="7.42578125" style="4" customWidth="1"/>
    <col min="6939" max="6940" width="5.85546875" style="4" customWidth="1"/>
    <col min="6941" max="7143" width="11.7109375" style="4"/>
    <col min="7144" max="7144" width="25.5703125" style="4" customWidth="1"/>
    <col min="7145" max="7145" width="12.42578125" style="4" customWidth="1"/>
    <col min="7146" max="7146" width="4.140625" style="4" customWidth="1"/>
    <col min="7147" max="7147" width="4.5703125" style="4" customWidth="1"/>
    <col min="7148" max="7148" width="19.85546875" style="4" customWidth="1"/>
    <col min="7149" max="7149" width="12.85546875" style="4" customWidth="1"/>
    <col min="7150" max="7150" width="5.7109375" style="4" customWidth="1"/>
    <col min="7151" max="7151" width="3.5703125" style="4" customWidth="1"/>
    <col min="7152" max="7152" width="10" style="4" customWidth="1"/>
    <col min="7153" max="7153" width="8" style="4" customWidth="1"/>
    <col min="7154" max="7154" width="29.28515625" style="4" customWidth="1"/>
    <col min="7155" max="7155" width="9.7109375" style="4" customWidth="1"/>
    <col min="7156" max="7156" width="4.7109375" style="4" customWidth="1"/>
    <col min="7157" max="7158" width="5" style="4" customWidth="1"/>
    <col min="7159" max="7159" width="9.85546875" style="4" customWidth="1"/>
    <col min="7160" max="7160" width="5.28515625" style="4" customWidth="1"/>
    <col min="7161" max="7161" width="8.7109375" style="4" customWidth="1"/>
    <col min="7162" max="7162" width="5" style="4" customWidth="1"/>
    <col min="7163" max="7163" width="10.42578125" style="4" customWidth="1"/>
    <col min="7164" max="7164" width="10.85546875" style="4" customWidth="1"/>
    <col min="7165" max="7165" width="6.28515625" style="4" customWidth="1"/>
    <col min="7166" max="7166" width="7.7109375" style="4" customWidth="1"/>
    <col min="7167" max="7167" width="7.42578125" style="4" customWidth="1"/>
    <col min="7168" max="7168" width="6.28515625" style="4" customWidth="1"/>
    <col min="7169" max="7169" width="6.42578125" style="4" customWidth="1"/>
    <col min="7170" max="7170" width="9.42578125" style="4" customWidth="1"/>
    <col min="7171" max="7171" width="6.85546875" style="4" customWidth="1"/>
    <col min="7172" max="7172" width="7.7109375" style="4" customWidth="1"/>
    <col min="7173" max="7173" width="6.5703125" style="4" customWidth="1"/>
    <col min="7174" max="7174" width="6.28515625" style="4" customWidth="1"/>
    <col min="7175" max="7175" width="8.28515625" style="4" customWidth="1"/>
    <col min="7176" max="7177" width="6.5703125" style="4" customWidth="1"/>
    <col min="7178" max="7178" width="8" style="4" customWidth="1"/>
    <col min="7179" max="7179" width="7.140625" style="4" customWidth="1"/>
    <col min="7180" max="7180" width="7" style="4" customWidth="1"/>
    <col min="7181" max="7181" width="7.28515625" style="4" customWidth="1"/>
    <col min="7182" max="7182" width="5.85546875" style="4" customWidth="1"/>
    <col min="7183" max="7183" width="5.7109375" style="4" customWidth="1"/>
    <col min="7184" max="7184" width="7.28515625" style="4" customWidth="1"/>
    <col min="7185" max="7185" width="6.42578125" style="4" customWidth="1"/>
    <col min="7186" max="7186" width="5.28515625" style="4" customWidth="1"/>
    <col min="7187" max="7188" width="5.85546875" style="4" customWidth="1"/>
    <col min="7189" max="7189" width="7.7109375" style="4" customWidth="1"/>
    <col min="7190" max="7190" width="6" style="4" customWidth="1"/>
    <col min="7191" max="7191" width="6.5703125" style="4" customWidth="1"/>
    <col min="7192" max="7192" width="5.85546875" style="4" customWidth="1"/>
    <col min="7193" max="7193" width="7.140625" style="4" customWidth="1"/>
    <col min="7194" max="7194" width="7.42578125" style="4" customWidth="1"/>
    <col min="7195" max="7196" width="5.85546875" style="4" customWidth="1"/>
    <col min="7197" max="7399" width="11.7109375" style="4"/>
    <col min="7400" max="7400" width="25.5703125" style="4" customWidth="1"/>
    <col min="7401" max="7401" width="12.42578125" style="4" customWidth="1"/>
    <col min="7402" max="7402" width="4.140625" style="4" customWidth="1"/>
    <col min="7403" max="7403" width="4.5703125" style="4" customWidth="1"/>
    <col min="7404" max="7404" width="19.85546875" style="4" customWidth="1"/>
    <col min="7405" max="7405" width="12.85546875" style="4" customWidth="1"/>
    <col min="7406" max="7406" width="5.7109375" style="4" customWidth="1"/>
    <col min="7407" max="7407" width="3.5703125" style="4" customWidth="1"/>
    <col min="7408" max="7408" width="10" style="4" customWidth="1"/>
    <col min="7409" max="7409" width="8" style="4" customWidth="1"/>
    <col min="7410" max="7410" width="29.28515625" style="4" customWidth="1"/>
    <col min="7411" max="7411" width="9.7109375" style="4" customWidth="1"/>
    <col min="7412" max="7412" width="4.7109375" style="4" customWidth="1"/>
    <col min="7413" max="7414" width="5" style="4" customWidth="1"/>
    <col min="7415" max="7415" width="9.85546875" style="4" customWidth="1"/>
    <col min="7416" max="7416" width="5.28515625" style="4" customWidth="1"/>
    <col min="7417" max="7417" width="8.7109375" style="4" customWidth="1"/>
    <col min="7418" max="7418" width="5" style="4" customWidth="1"/>
    <col min="7419" max="7419" width="10.42578125" style="4" customWidth="1"/>
    <col min="7420" max="7420" width="10.85546875" style="4" customWidth="1"/>
    <col min="7421" max="7421" width="6.28515625" style="4" customWidth="1"/>
    <col min="7422" max="7422" width="7.7109375" style="4" customWidth="1"/>
    <col min="7423" max="7423" width="7.42578125" style="4" customWidth="1"/>
    <col min="7424" max="7424" width="6.28515625" style="4" customWidth="1"/>
    <col min="7425" max="7425" width="6.42578125" style="4" customWidth="1"/>
    <col min="7426" max="7426" width="9.42578125" style="4" customWidth="1"/>
    <col min="7427" max="7427" width="6.85546875" style="4" customWidth="1"/>
    <col min="7428" max="7428" width="7.7109375" style="4" customWidth="1"/>
    <col min="7429" max="7429" width="6.5703125" style="4" customWidth="1"/>
    <col min="7430" max="7430" width="6.28515625" style="4" customWidth="1"/>
    <col min="7431" max="7431" width="8.28515625" style="4" customWidth="1"/>
    <col min="7432" max="7433" width="6.5703125" style="4" customWidth="1"/>
    <col min="7434" max="7434" width="8" style="4" customWidth="1"/>
    <col min="7435" max="7435" width="7.140625" style="4" customWidth="1"/>
    <col min="7436" max="7436" width="7" style="4" customWidth="1"/>
    <col min="7437" max="7437" width="7.28515625" style="4" customWidth="1"/>
    <col min="7438" max="7438" width="5.85546875" style="4" customWidth="1"/>
    <col min="7439" max="7439" width="5.7109375" style="4" customWidth="1"/>
    <col min="7440" max="7440" width="7.28515625" style="4" customWidth="1"/>
    <col min="7441" max="7441" width="6.42578125" style="4" customWidth="1"/>
    <col min="7442" max="7442" width="5.28515625" style="4" customWidth="1"/>
    <col min="7443" max="7444" width="5.85546875" style="4" customWidth="1"/>
    <col min="7445" max="7445" width="7.7109375" style="4" customWidth="1"/>
    <col min="7446" max="7446" width="6" style="4" customWidth="1"/>
    <col min="7447" max="7447" width="6.5703125" style="4" customWidth="1"/>
    <col min="7448" max="7448" width="5.85546875" style="4" customWidth="1"/>
    <col min="7449" max="7449" width="7.140625" style="4" customWidth="1"/>
    <col min="7450" max="7450" width="7.42578125" style="4" customWidth="1"/>
    <col min="7451" max="7452" width="5.85546875" style="4" customWidth="1"/>
    <col min="7453" max="7655" width="11.7109375" style="4"/>
    <col min="7656" max="7656" width="25.5703125" style="4" customWidth="1"/>
    <col min="7657" max="7657" width="12.42578125" style="4" customWidth="1"/>
    <col min="7658" max="7658" width="4.140625" style="4" customWidth="1"/>
    <col min="7659" max="7659" width="4.5703125" style="4" customWidth="1"/>
    <col min="7660" max="7660" width="19.85546875" style="4" customWidth="1"/>
    <col min="7661" max="7661" width="12.85546875" style="4" customWidth="1"/>
    <col min="7662" max="7662" width="5.7109375" style="4" customWidth="1"/>
    <col min="7663" max="7663" width="3.5703125" style="4" customWidth="1"/>
    <col min="7664" max="7664" width="10" style="4" customWidth="1"/>
    <col min="7665" max="7665" width="8" style="4" customWidth="1"/>
    <col min="7666" max="7666" width="29.28515625" style="4" customWidth="1"/>
    <col min="7667" max="7667" width="9.7109375" style="4" customWidth="1"/>
    <col min="7668" max="7668" width="4.7109375" style="4" customWidth="1"/>
    <col min="7669" max="7670" width="5" style="4" customWidth="1"/>
    <col min="7671" max="7671" width="9.85546875" style="4" customWidth="1"/>
    <col min="7672" max="7672" width="5.28515625" style="4" customWidth="1"/>
    <col min="7673" max="7673" width="8.7109375" style="4" customWidth="1"/>
    <col min="7674" max="7674" width="5" style="4" customWidth="1"/>
    <col min="7675" max="7675" width="10.42578125" style="4" customWidth="1"/>
    <col min="7676" max="7676" width="10.85546875" style="4" customWidth="1"/>
    <col min="7677" max="7677" width="6.28515625" style="4" customWidth="1"/>
    <col min="7678" max="7678" width="7.7109375" style="4" customWidth="1"/>
    <col min="7679" max="7679" width="7.42578125" style="4" customWidth="1"/>
    <col min="7680" max="7680" width="6.28515625" style="4" customWidth="1"/>
    <col min="7681" max="7681" width="6.42578125" style="4" customWidth="1"/>
    <col min="7682" max="7682" width="9.42578125" style="4" customWidth="1"/>
    <col min="7683" max="7683" width="6.85546875" style="4" customWidth="1"/>
    <col min="7684" max="7684" width="7.7109375" style="4" customWidth="1"/>
    <col min="7685" max="7685" width="6.5703125" style="4" customWidth="1"/>
    <col min="7686" max="7686" width="6.28515625" style="4" customWidth="1"/>
    <col min="7687" max="7687" width="8.28515625" style="4" customWidth="1"/>
    <col min="7688" max="7689" width="6.5703125" style="4" customWidth="1"/>
    <col min="7690" max="7690" width="8" style="4" customWidth="1"/>
    <col min="7691" max="7691" width="7.140625" style="4" customWidth="1"/>
    <col min="7692" max="7692" width="7" style="4" customWidth="1"/>
    <col min="7693" max="7693" width="7.28515625" style="4" customWidth="1"/>
    <col min="7694" max="7694" width="5.85546875" style="4" customWidth="1"/>
    <col min="7695" max="7695" width="5.7109375" style="4" customWidth="1"/>
    <col min="7696" max="7696" width="7.28515625" style="4" customWidth="1"/>
    <col min="7697" max="7697" width="6.42578125" style="4" customWidth="1"/>
    <col min="7698" max="7698" width="5.28515625" style="4" customWidth="1"/>
    <col min="7699" max="7700" width="5.85546875" style="4" customWidth="1"/>
    <col min="7701" max="7701" width="7.7109375" style="4" customWidth="1"/>
    <col min="7702" max="7702" width="6" style="4" customWidth="1"/>
    <col min="7703" max="7703" width="6.5703125" style="4" customWidth="1"/>
    <col min="7704" max="7704" width="5.85546875" style="4" customWidth="1"/>
    <col min="7705" max="7705" width="7.140625" style="4" customWidth="1"/>
    <col min="7706" max="7706" width="7.42578125" style="4" customWidth="1"/>
    <col min="7707" max="7708" width="5.85546875" style="4" customWidth="1"/>
    <col min="7709" max="7911" width="11.7109375" style="4"/>
    <col min="7912" max="7912" width="25.5703125" style="4" customWidth="1"/>
    <col min="7913" max="7913" width="12.42578125" style="4" customWidth="1"/>
    <col min="7914" max="7914" width="4.140625" style="4" customWidth="1"/>
    <col min="7915" max="7915" width="4.5703125" style="4" customWidth="1"/>
    <col min="7916" max="7916" width="19.85546875" style="4" customWidth="1"/>
    <col min="7917" max="7917" width="12.85546875" style="4" customWidth="1"/>
    <col min="7918" max="7918" width="5.7109375" style="4" customWidth="1"/>
    <col min="7919" max="7919" width="3.5703125" style="4" customWidth="1"/>
    <col min="7920" max="7920" width="10" style="4" customWidth="1"/>
    <col min="7921" max="7921" width="8" style="4" customWidth="1"/>
    <col min="7922" max="7922" width="29.28515625" style="4" customWidth="1"/>
    <col min="7923" max="7923" width="9.7109375" style="4" customWidth="1"/>
    <col min="7924" max="7924" width="4.7109375" style="4" customWidth="1"/>
    <col min="7925" max="7926" width="5" style="4" customWidth="1"/>
    <col min="7927" max="7927" width="9.85546875" style="4" customWidth="1"/>
    <col min="7928" max="7928" width="5.28515625" style="4" customWidth="1"/>
    <col min="7929" max="7929" width="8.7109375" style="4" customWidth="1"/>
    <col min="7930" max="7930" width="5" style="4" customWidth="1"/>
    <col min="7931" max="7931" width="10.42578125" style="4" customWidth="1"/>
    <col min="7932" max="7932" width="10.85546875" style="4" customWidth="1"/>
    <col min="7933" max="7933" width="6.28515625" style="4" customWidth="1"/>
    <col min="7934" max="7934" width="7.7109375" style="4" customWidth="1"/>
    <col min="7935" max="7935" width="7.42578125" style="4" customWidth="1"/>
    <col min="7936" max="7936" width="6.28515625" style="4" customWidth="1"/>
    <col min="7937" max="7937" width="6.42578125" style="4" customWidth="1"/>
    <col min="7938" max="7938" width="9.42578125" style="4" customWidth="1"/>
    <col min="7939" max="7939" width="6.85546875" style="4" customWidth="1"/>
    <col min="7940" max="7940" width="7.7109375" style="4" customWidth="1"/>
    <col min="7941" max="7941" width="6.5703125" style="4" customWidth="1"/>
    <col min="7942" max="7942" width="6.28515625" style="4" customWidth="1"/>
    <col min="7943" max="7943" width="8.28515625" style="4" customWidth="1"/>
    <col min="7944" max="7945" width="6.5703125" style="4" customWidth="1"/>
    <col min="7946" max="7946" width="8" style="4" customWidth="1"/>
    <col min="7947" max="7947" width="7.140625" style="4" customWidth="1"/>
    <col min="7948" max="7948" width="7" style="4" customWidth="1"/>
    <col min="7949" max="7949" width="7.28515625" style="4" customWidth="1"/>
    <col min="7950" max="7950" width="5.85546875" style="4" customWidth="1"/>
    <col min="7951" max="7951" width="5.7109375" style="4" customWidth="1"/>
    <col min="7952" max="7952" width="7.28515625" style="4" customWidth="1"/>
    <col min="7953" max="7953" width="6.42578125" style="4" customWidth="1"/>
    <col min="7954" max="7954" width="5.28515625" style="4" customWidth="1"/>
    <col min="7955" max="7956" width="5.85546875" style="4" customWidth="1"/>
    <col min="7957" max="7957" width="7.7109375" style="4" customWidth="1"/>
    <col min="7958" max="7958" width="6" style="4" customWidth="1"/>
    <col min="7959" max="7959" width="6.5703125" style="4" customWidth="1"/>
    <col min="7960" max="7960" width="5.85546875" style="4" customWidth="1"/>
    <col min="7961" max="7961" width="7.140625" style="4" customWidth="1"/>
    <col min="7962" max="7962" width="7.42578125" style="4" customWidth="1"/>
    <col min="7963" max="7964" width="5.85546875" style="4" customWidth="1"/>
    <col min="7965" max="8167" width="11.7109375" style="4"/>
    <col min="8168" max="8168" width="25.5703125" style="4" customWidth="1"/>
    <col min="8169" max="8169" width="12.42578125" style="4" customWidth="1"/>
    <col min="8170" max="8170" width="4.140625" style="4" customWidth="1"/>
    <col min="8171" max="8171" width="4.5703125" style="4" customWidth="1"/>
    <col min="8172" max="8172" width="19.85546875" style="4" customWidth="1"/>
    <col min="8173" max="8173" width="12.85546875" style="4" customWidth="1"/>
    <col min="8174" max="8174" width="5.7109375" style="4" customWidth="1"/>
    <col min="8175" max="8175" width="3.5703125" style="4" customWidth="1"/>
    <col min="8176" max="8176" width="10" style="4" customWidth="1"/>
    <col min="8177" max="8177" width="8" style="4" customWidth="1"/>
    <col min="8178" max="8178" width="29.28515625" style="4" customWidth="1"/>
    <col min="8179" max="8179" width="9.7109375" style="4" customWidth="1"/>
    <col min="8180" max="8180" width="4.7109375" style="4" customWidth="1"/>
    <col min="8181" max="8182" width="5" style="4" customWidth="1"/>
    <col min="8183" max="8183" width="9.85546875" style="4" customWidth="1"/>
    <col min="8184" max="8184" width="5.28515625" style="4" customWidth="1"/>
    <col min="8185" max="8185" width="8.7109375" style="4" customWidth="1"/>
    <col min="8186" max="8186" width="5" style="4" customWidth="1"/>
    <col min="8187" max="8187" width="10.42578125" style="4" customWidth="1"/>
    <col min="8188" max="8188" width="10.85546875" style="4" customWidth="1"/>
    <col min="8189" max="8189" width="6.28515625" style="4" customWidth="1"/>
    <col min="8190" max="8190" width="7.7109375" style="4" customWidth="1"/>
    <col min="8191" max="8191" width="7.42578125" style="4" customWidth="1"/>
    <col min="8192" max="8192" width="6.28515625" style="4" customWidth="1"/>
    <col min="8193" max="8193" width="6.42578125" style="4" customWidth="1"/>
    <col min="8194" max="8194" width="9.42578125" style="4" customWidth="1"/>
    <col min="8195" max="8195" width="6.85546875" style="4" customWidth="1"/>
    <col min="8196" max="8196" width="7.7109375" style="4" customWidth="1"/>
    <col min="8197" max="8197" width="6.5703125" style="4" customWidth="1"/>
    <col min="8198" max="8198" width="6.28515625" style="4" customWidth="1"/>
    <col min="8199" max="8199" width="8.28515625" style="4" customWidth="1"/>
    <col min="8200" max="8201" width="6.5703125" style="4" customWidth="1"/>
    <col min="8202" max="8202" width="8" style="4" customWidth="1"/>
    <col min="8203" max="8203" width="7.140625" style="4" customWidth="1"/>
    <col min="8204" max="8204" width="7" style="4" customWidth="1"/>
    <col min="8205" max="8205" width="7.28515625" style="4" customWidth="1"/>
    <col min="8206" max="8206" width="5.85546875" style="4" customWidth="1"/>
    <col min="8207" max="8207" width="5.7109375" style="4" customWidth="1"/>
    <col min="8208" max="8208" width="7.28515625" style="4" customWidth="1"/>
    <col min="8209" max="8209" width="6.42578125" style="4" customWidth="1"/>
    <col min="8210" max="8210" width="5.28515625" style="4" customWidth="1"/>
    <col min="8211" max="8212" width="5.85546875" style="4" customWidth="1"/>
    <col min="8213" max="8213" width="7.7109375" style="4" customWidth="1"/>
    <col min="8214" max="8214" width="6" style="4" customWidth="1"/>
    <col min="8215" max="8215" width="6.5703125" style="4" customWidth="1"/>
    <col min="8216" max="8216" width="5.85546875" style="4" customWidth="1"/>
    <col min="8217" max="8217" width="7.140625" style="4" customWidth="1"/>
    <col min="8218" max="8218" width="7.42578125" style="4" customWidth="1"/>
    <col min="8219" max="8220" width="5.85546875" style="4" customWidth="1"/>
    <col min="8221" max="8423" width="11.7109375" style="4"/>
    <col min="8424" max="8424" width="25.5703125" style="4" customWidth="1"/>
    <col min="8425" max="8425" width="12.42578125" style="4" customWidth="1"/>
    <col min="8426" max="8426" width="4.140625" style="4" customWidth="1"/>
    <col min="8427" max="8427" width="4.5703125" style="4" customWidth="1"/>
    <col min="8428" max="8428" width="19.85546875" style="4" customWidth="1"/>
    <col min="8429" max="8429" width="12.85546875" style="4" customWidth="1"/>
    <col min="8430" max="8430" width="5.7109375" style="4" customWidth="1"/>
    <col min="8431" max="8431" width="3.5703125" style="4" customWidth="1"/>
    <col min="8432" max="8432" width="10" style="4" customWidth="1"/>
    <col min="8433" max="8433" width="8" style="4" customWidth="1"/>
    <col min="8434" max="8434" width="29.28515625" style="4" customWidth="1"/>
    <col min="8435" max="8435" width="9.7109375" style="4" customWidth="1"/>
    <col min="8436" max="8436" width="4.7109375" style="4" customWidth="1"/>
    <col min="8437" max="8438" width="5" style="4" customWidth="1"/>
    <col min="8439" max="8439" width="9.85546875" style="4" customWidth="1"/>
    <col min="8440" max="8440" width="5.28515625" style="4" customWidth="1"/>
    <col min="8441" max="8441" width="8.7109375" style="4" customWidth="1"/>
    <col min="8442" max="8442" width="5" style="4" customWidth="1"/>
    <col min="8443" max="8443" width="10.42578125" style="4" customWidth="1"/>
    <col min="8444" max="8444" width="10.85546875" style="4" customWidth="1"/>
    <col min="8445" max="8445" width="6.28515625" style="4" customWidth="1"/>
    <col min="8446" max="8446" width="7.7109375" style="4" customWidth="1"/>
    <col min="8447" max="8447" width="7.42578125" style="4" customWidth="1"/>
    <col min="8448" max="8448" width="6.28515625" style="4" customWidth="1"/>
    <col min="8449" max="8449" width="6.42578125" style="4" customWidth="1"/>
    <col min="8450" max="8450" width="9.42578125" style="4" customWidth="1"/>
    <col min="8451" max="8451" width="6.85546875" style="4" customWidth="1"/>
    <col min="8452" max="8452" width="7.7109375" style="4" customWidth="1"/>
    <col min="8453" max="8453" width="6.5703125" style="4" customWidth="1"/>
    <col min="8454" max="8454" width="6.28515625" style="4" customWidth="1"/>
    <col min="8455" max="8455" width="8.28515625" style="4" customWidth="1"/>
    <col min="8456" max="8457" width="6.5703125" style="4" customWidth="1"/>
    <col min="8458" max="8458" width="8" style="4" customWidth="1"/>
    <col min="8459" max="8459" width="7.140625" style="4" customWidth="1"/>
    <col min="8460" max="8460" width="7" style="4" customWidth="1"/>
    <col min="8461" max="8461" width="7.28515625" style="4" customWidth="1"/>
    <col min="8462" max="8462" width="5.85546875" style="4" customWidth="1"/>
    <col min="8463" max="8463" width="5.7109375" style="4" customWidth="1"/>
    <col min="8464" max="8464" width="7.28515625" style="4" customWidth="1"/>
    <col min="8465" max="8465" width="6.42578125" style="4" customWidth="1"/>
    <col min="8466" max="8466" width="5.28515625" style="4" customWidth="1"/>
    <col min="8467" max="8468" width="5.85546875" style="4" customWidth="1"/>
    <col min="8469" max="8469" width="7.7109375" style="4" customWidth="1"/>
    <col min="8470" max="8470" width="6" style="4" customWidth="1"/>
    <col min="8471" max="8471" width="6.5703125" style="4" customWidth="1"/>
    <col min="8472" max="8472" width="5.85546875" style="4" customWidth="1"/>
    <col min="8473" max="8473" width="7.140625" style="4" customWidth="1"/>
    <col min="8474" max="8474" width="7.42578125" style="4" customWidth="1"/>
    <col min="8475" max="8476" width="5.85546875" style="4" customWidth="1"/>
    <col min="8477" max="8679" width="11.7109375" style="4"/>
    <col min="8680" max="8680" width="25.5703125" style="4" customWidth="1"/>
    <col min="8681" max="8681" width="12.42578125" style="4" customWidth="1"/>
    <col min="8682" max="8682" width="4.140625" style="4" customWidth="1"/>
    <col min="8683" max="8683" width="4.5703125" style="4" customWidth="1"/>
    <col min="8684" max="8684" width="19.85546875" style="4" customWidth="1"/>
    <col min="8685" max="8685" width="12.85546875" style="4" customWidth="1"/>
    <col min="8686" max="8686" width="5.7109375" style="4" customWidth="1"/>
    <col min="8687" max="8687" width="3.5703125" style="4" customWidth="1"/>
    <col min="8688" max="8688" width="10" style="4" customWidth="1"/>
    <col min="8689" max="8689" width="8" style="4" customWidth="1"/>
    <col min="8690" max="8690" width="29.28515625" style="4" customWidth="1"/>
    <col min="8691" max="8691" width="9.7109375" style="4" customWidth="1"/>
    <col min="8692" max="8692" width="4.7109375" style="4" customWidth="1"/>
    <col min="8693" max="8694" width="5" style="4" customWidth="1"/>
    <col min="8695" max="8695" width="9.85546875" style="4" customWidth="1"/>
    <col min="8696" max="8696" width="5.28515625" style="4" customWidth="1"/>
    <col min="8697" max="8697" width="8.7109375" style="4" customWidth="1"/>
    <col min="8698" max="8698" width="5" style="4" customWidth="1"/>
    <col min="8699" max="8699" width="10.42578125" style="4" customWidth="1"/>
    <col min="8700" max="8700" width="10.85546875" style="4" customWidth="1"/>
    <col min="8701" max="8701" width="6.28515625" style="4" customWidth="1"/>
    <col min="8702" max="8702" width="7.7109375" style="4" customWidth="1"/>
    <col min="8703" max="8703" width="7.42578125" style="4" customWidth="1"/>
    <col min="8704" max="8704" width="6.28515625" style="4" customWidth="1"/>
    <col min="8705" max="8705" width="6.42578125" style="4" customWidth="1"/>
    <col min="8706" max="8706" width="9.42578125" style="4" customWidth="1"/>
    <col min="8707" max="8707" width="6.85546875" style="4" customWidth="1"/>
    <col min="8708" max="8708" width="7.7109375" style="4" customWidth="1"/>
    <col min="8709" max="8709" width="6.5703125" style="4" customWidth="1"/>
    <col min="8710" max="8710" width="6.28515625" style="4" customWidth="1"/>
    <col min="8711" max="8711" width="8.28515625" style="4" customWidth="1"/>
    <col min="8712" max="8713" width="6.5703125" style="4" customWidth="1"/>
    <col min="8714" max="8714" width="8" style="4" customWidth="1"/>
    <col min="8715" max="8715" width="7.140625" style="4" customWidth="1"/>
    <col min="8716" max="8716" width="7" style="4" customWidth="1"/>
    <col min="8717" max="8717" width="7.28515625" style="4" customWidth="1"/>
    <col min="8718" max="8718" width="5.85546875" style="4" customWidth="1"/>
    <col min="8719" max="8719" width="5.7109375" style="4" customWidth="1"/>
    <col min="8720" max="8720" width="7.28515625" style="4" customWidth="1"/>
    <col min="8721" max="8721" width="6.42578125" style="4" customWidth="1"/>
    <col min="8722" max="8722" width="5.28515625" style="4" customWidth="1"/>
    <col min="8723" max="8724" width="5.85546875" style="4" customWidth="1"/>
    <col min="8725" max="8725" width="7.7109375" style="4" customWidth="1"/>
    <col min="8726" max="8726" width="6" style="4" customWidth="1"/>
    <col min="8727" max="8727" width="6.5703125" style="4" customWidth="1"/>
    <col min="8728" max="8728" width="5.85546875" style="4" customWidth="1"/>
    <col min="8729" max="8729" width="7.140625" style="4" customWidth="1"/>
    <col min="8730" max="8730" width="7.42578125" style="4" customWidth="1"/>
    <col min="8731" max="8732" width="5.85546875" style="4" customWidth="1"/>
    <col min="8733" max="8935" width="11.7109375" style="4"/>
    <col min="8936" max="8936" width="25.5703125" style="4" customWidth="1"/>
    <col min="8937" max="8937" width="12.42578125" style="4" customWidth="1"/>
    <col min="8938" max="8938" width="4.140625" style="4" customWidth="1"/>
    <col min="8939" max="8939" width="4.5703125" style="4" customWidth="1"/>
    <col min="8940" max="8940" width="19.85546875" style="4" customWidth="1"/>
    <col min="8941" max="8941" width="12.85546875" style="4" customWidth="1"/>
    <col min="8942" max="8942" width="5.7109375" style="4" customWidth="1"/>
    <col min="8943" max="8943" width="3.5703125" style="4" customWidth="1"/>
    <col min="8944" max="8944" width="10" style="4" customWidth="1"/>
    <col min="8945" max="8945" width="8" style="4" customWidth="1"/>
    <col min="8946" max="8946" width="29.28515625" style="4" customWidth="1"/>
    <col min="8947" max="8947" width="9.7109375" style="4" customWidth="1"/>
    <col min="8948" max="8948" width="4.7109375" style="4" customWidth="1"/>
    <col min="8949" max="8950" width="5" style="4" customWidth="1"/>
    <col min="8951" max="8951" width="9.85546875" style="4" customWidth="1"/>
    <col min="8952" max="8952" width="5.28515625" style="4" customWidth="1"/>
    <col min="8953" max="8953" width="8.7109375" style="4" customWidth="1"/>
    <col min="8954" max="8954" width="5" style="4" customWidth="1"/>
    <col min="8955" max="8955" width="10.42578125" style="4" customWidth="1"/>
    <col min="8956" max="8956" width="10.85546875" style="4" customWidth="1"/>
    <col min="8957" max="8957" width="6.28515625" style="4" customWidth="1"/>
    <col min="8958" max="8958" width="7.7109375" style="4" customWidth="1"/>
    <col min="8959" max="8959" width="7.42578125" style="4" customWidth="1"/>
    <col min="8960" max="8960" width="6.28515625" style="4" customWidth="1"/>
    <col min="8961" max="8961" width="6.42578125" style="4" customWidth="1"/>
    <col min="8962" max="8962" width="9.42578125" style="4" customWidth="1"/>
    <col min="8963" max="8963" width="6.85546875" style="4" customWidth="1"/>
    <col min="8964" max="8964" width="7.7109375" style="4" customWidth="1"/>
    <col min="8965" max="8965" width="6.5703125" style="4" customWidth="1"/>
    <col min="8966" max="8966" width="6.28515625" style="4" customWidth="1"/>
    <col min="8967" max="8967" width="8.28515625" style="4" customWidth="1"/>
    <col min="8968" max="8969" width="6.5703125" style="4" customWidth="1"/>
    <col min="8970" max="8970" width="8" style="4" customWidth="1"/>
    <col min="8971" max="8971" width="7.140625" style="4" customWidth="1"/>
    <col min="8972" max="8972" width="7" style="4" customWidth="1"/>
    <col min="8973" max="8973" width="7.28515625" style="4" customWidth="1"/>
    <col min="8974" max="8974" width="5.85546875" style="4" customWidth="1"/>
    <col min="8975" max="8975" width="5.7109375" style="4" customWidth="1"/>
    <col min="8976" max="8976" width="7.28515625" style="4" customWidth="1"/>
    <col min="8977" max="8977" width="6.42578125" style="4" customWidth="1"/>
    <col min="8978" max="8978" width="5.28515625" style="4" customWidth="1"/>
    <col min="8979" max="8980" width="5.85546875" style="4" customWidth="1"/>
    <col min="8981" max="8981" width="7.7109375" style="4" customWidth="1"/>
    <col min="8982" max="8982" width="6" style="4" customWidth="1"/>
    <col min="8983" max="8983" width="6.5703125" style="4" customWidth="1"/>
    <col min="8984" max="8984" width="5.85546875" style="4" customWidth="1"/>
    <col min="8985" max="8985" width="7.140625" style="4" customWidth="1"/>
    <col min="8986" max="8986" width="7.42578125" style="4" customWidth="1"/>
    <col min="8987" max="8988" width="5.85546875" style="4" customWidth="1"/>
    <col min="8989" max="9191" width="11.7109375" style="4"/>
    <col min="9192" max="9192" width="25.5703125" style="4" customWidth="1"/>
    <col min="9193" max="9193" width="12.42578125" style="4" customWidth="1"/>
    <col min="9194" max="9194" width="4.140625" style="4" customWidth="1"/>
    <col min="9195" max="9195" width="4.5703125" style="4" customWidth="1"/>
    <col min="9196" max="9196" width="19.85546875" style="4" customWidth="1"/>
    <col min="9197" max="9197" width="12.85546875" style="4" customWidth="1"/>
    <col min="9198" max="9198" width="5.7109375" style="4" customWidth="1"/>
    <col min="9199" max="9199" width="3.5703125" style="4" customWidth="1"/>
    <col min="9200" max="9200" width="10" style="4" customWidth="1"/>
    <col min="9201" max="9201" width="8" style="4" customWidth="1"/>
    <col min="9202" max="9202" width="29.28515625" style="4" customWidth="1"/>
    <col min="9203" max="9203" width="9.7109375" style="4" customWidth="1"/>
    <col min="9204" max="9204" width="4.7109375" style="4" customWidth="1"/>
    <col min="9205" max="9206" width="5" style="4" customWidth="1"/>
    <col min="9207" max="9207" width="9.85546875" style="4" customWidth="1"/>
    <col min="9208" max="9208" width="5.28515625" style="4" customWidth="1"/>
    <col min="9209" max="9209" width="8.7109375" style="4" customWidth="1"/>
    <col min="9210" max="9210" width="5" style="4" customWidth="1"/>
    <col min="9211" max="9211" width="10.42578125" style="4" customWidth="1"/>
    <col min="9212" max="9212" width="10.85546875" style="4" customWidth="1"/>
    <col min="9213" max="9213" width="6.28515625" style="4" customWidth="1"/>
    <col min="9214" max="9214" width="7.7109375" style="4" customWidth="1"/>
    <col min="9215" max="9215" width="7.42578125" style="4" customWidth="1"/>
    <col min="9216" max="9216" width="6.28515625" style="4" customWidth="1"/>
    <col min="9217" max="9217" width="6.42578125" style="4" customWidth="1"/>
    <col min="9218" max="9218" width="9.42578125" style="4" customWidth="1"/>
    <col min="9219" max="9219" width="6.85546875" style="4" customWidth="1"/>
    <col min="9220" max="9220" width="7.7109375" style="4" customWidth="1"/>
    <col min="9221" max="9221" width="6.5703125" style="4" customWidth="1"/>
    <col min="9222" max="9222" width="6.28515625" style="4" customWidth="1"/>
    <col min="9223" max="9223" width="8.28515625" style="4" customWidth="1"/>
    <col min="9224" max="9225" width="6.5703125" style="4" customWidth="1"/>
    <col min="9226" max="9226" width="8" style="4" customWidth="1"/>
    <col min="9227" max="9227" width="7.140625" style="4" customWidth="1"/>
    <col min="9228" max="9228" width="7" style="4" customWidth="1"/>
    <col min="9229" max="9229" width="7.28515625" style="4" customWidth="1"/>
    <col min="9230" max="9230" width="5.85546875" style="4" customWidth="1"/>
    <col min="9231" max="9231" width="5.7109375" style="4" customWidth="1"/>
    <col min="9232" max="9232" width="7.28515625" style="4" customWidth="1"/>
    <col min="9233" max="9233" width="6.42578125" style="4" customWidth="1"/>
    <col min="9234" max="9234" width="5.28515625" style="4" customWidth="1"/>
    <col min="9235" max="9236" width="5.85546875" style="4" customWidth="1"/>
    <col min="9237" max="9237" width="7.7109375" style="4" customWidth="1"/>
    <col min="9238" max="9238" width="6" style="4" customWidth="1"/>
    <col min="9239" max="9239" width="6.5703125" style="4" customWidth="1"/>
    <col min="9240" max="9240" width="5.85546875" style="4" customWidth="1"/>
    <col min="9241" max="9241" width="7.140625" style="4" customWidth="1"/>
    <col min="9242" max="9242" width="7.42578125" style="4" customWidth="1"/>
    <col min="9243" max="9244" width="5.85546875" style="4" customWidth="1"/>
    <col min="9245" max="9447" width="11.7109375" style="4"/>
    <col min="9448" max="9448" width="25.5703125" style="4" customWidth="1"/>
    <col min="9449" max="9449" width="12.42578125" style="4" customWidth="1"/>
    <col min="9450" max="9450" width="4.140625" style="4" customWidth="1"/>
    <col min="9451" max="9451" width="4.5703125" style="4" customWidth="1"/>
    <col min="9452" max="9452" width="19.85546875" style="4" customWidth="1"/>
    <col min="9453" max="9453" width="12.85546875" style="4" customWidth="1"/>
    <col min="9454" max="9454" width="5.7109375" style="4" customWidth="1"/>
    <col min="9455" max="9455" width="3.5703125" style="4" customWidth="1"/>
    <col min="9456" max="9456" width="10" style="4" customWidth="1"/>
    <col min="9457" max="9457" width="8" style="4" customWidth="1"/>
    <col min="9458" max="9458" width="29.28515625" style="4" customWidth="1"/>
    <col min="9459" max="9459" width="9.7109375" style="4" customWidth="1"/>
    <col min="9460" max="9460" width="4.7109375" style="4" customWidth="1"/>
    <col min="9461" max="9462" width="5" style="4" customWidth="1"/>
    <col min="9463" max="9463" width="9.85546875" style="4" customWidth="1"/>
    <col min="9464" max="9464" width="5.28515625" style="4" customWidth="1"/>
    <col min="9465" max="9465" width="8.7109375" style="4" customWidth="1"/>
    <col min="9466" max="9466" width="5" style="4" customWidth="1"/>
    <col min="9467" max="9467" width="10.42578125" style="4" customWidth="1"/>
    <col min="9468" max="9468" width="10.85546875" style="4" customWidth="1"/>
    <col min="9469" max="9469" width="6.28515625" style="4" customWidth="1"/>
    <col min="9470" max="9470" width="7.7109375" style="4" customWidth="1"/>
    <col min="9471" max="9471" width="7.42578125" style="4" customWidth="1"/>
    <col min="9472" max="9472" width="6.28515625" style="4" customWidth="1"/>
    <col min="9473" max="9473" width="6.42578125" style="4" customWidth="1"/>
    <col min="9474" max="9474" width="9.42578125" style="4" customWidth="1"/>
    <col min="9475" max="9475" width="6.85546875" style="4" customWidth="1"/>
    <col min="9476" max="9476" width="7.7109375" style="4" customWidth="1"/>
    <col min="9477" max="9477" width="6.5703125" style="4" customWidth="1"/>
    <col min="9478" max="9478" width="6.28515625" style="4" customWidth="1"/>
    <col min="9479" max="9479" width="8.28515625" style="4" customWidth="1"/>
    <col min="9480" max="9481" width="6.5703125" style="4" customWidth="1"/>
    <col min="9482" max="9482" width="8" style="4" customWidth="1"/>
    <col min="9483" max="9483" width="7.140625" style="4" customWidth="1"/>
    <col min="9484" max="9484" width="7" style="4" customWidth="1"/>
    <col min="9485" max="9485" width="7.28515625" style="4" customWidth="1"/>
    <col min="9486" max="9486" width="5.85546875" style="4" customWidth="1"/>
    <col min="9487" max="9487" width="5.7109375" style="4" customWidth="1"/>
    <col min="9488" max="9488" width="7.28515625" style="4" customWidth="1"/>
    <col min="9489" max="9489" width="6.42578125" style="4" customWidth="1"/>
    <col min="9490" max="9490" width="5.28515625" style="4" customWidth="1"/>
    <col min="9491" max="9492" width="5.85546875" style="4" customWidth="1"/>
    <col min="9493" max="9493" width="7.7109375" style="4" customWidth="1"/>
    <col min="9494" max="9494" width="6" style="4" customWidth="1"/>
    <col min="9495" max="9495" width="6.5703125" style="4" customWidth="1"/>
    <col min="9496" max="9496" width="5.85546875" style="4" customWidth="1"/>
    <col min="9497" max="9497" width="7.140625" style="4" customWidth="1"/>
    <col min="9498" max="9498" width="7.42578125" style="4" customWidth="1"/>
    <col min="9499" max="9500" width="5.85546875" style="4" customWidth="1"/>
    <col min="9501" max="9703" width="11.7109375" style="4"/>
    <col min="9704" max="9704" width="25.5703125" style="4" customWidth="1"/>
    <col min="9705" max="9705" width="12.42578125" style="4" customWidth="1"/>
    <col min="9706" max="9706" width="4.140625" style="4" customWidth="1"/>
    <col min="9707" max="9707" width="4.5703125" style="4" customWidth="1"/>
    <col min="9708" max="9708" width="19.85546875" style="4" customWidth="1"/>
    <col min="9709" max="9709" width="12.85546875" style="4" customWidth="1"/>
    <col min="9710" max="9710" width="5.7109375" style="4" customWidth="1"/>
    <col min="9711" max="9711" width="3.5703125" style="4" customWidth="1"/>
    <col min="9712" max="9712" width="10" style="4" customWidth="1"/>
    <col min="9713" max="9713" width="8" style="4" customWidth="1"/>
    <col min="9714" max="9714" width="29.28515625" style="4" customWidth="1"/>
    <col min="9715" max="9715" width="9.7109375" style="4" customWidth="1"/>
    <col min="9716" max="9716" width="4.7109375" style="4" customWidth="1"/>
    <col min="9717" max="9718" width="5" style="4" customWidth="1"/>
    <col min="9719" max="9719" width="9.85546875" style="4" customWidth="1"/>
    <col min="9720" max="9720" width="5.28515625" style="4" customWidth="1"/>
    <col min="9721" max="9721" width="8.7109375" style="4" customWidth="1"/>
    <col min="9722" max="9722" width="5" style="4" customWidth="1"/>
    <col min="9723" max="9723" width="10.42578125" style="4" customWidth="1"/>
    <col min="9724" max="9724" width="10.85546875" style="4" customWidth="1"/>
    <col min="9725" max="9725" width="6.28515625" style="4" customWidth="1"/>
    <col min="9726" max="9726" width="7.7109375" style="4" customWidth="1"/>
    <col min="9727" max="9727" width="7.42578125" style="4" customWidth="1"/>
    <col min="9728" max="9728" width="6.28515625" style="4" customWidth="1"/>
    <col min="9729" max="9729" width="6.42578125" style="4" customWidth="1"/>
    <col min="9730" max="9730" width="9.42578125" style="4" customWidth="1"/>
    <col min="9731" max="9731" width="6.85546875" style="4" customWidth="1"/>
    <col min="9732" max="9732" width="7.7109375" style="4" customWidth="1"/>
    <col min="9733" max="9733" width="6.5703125" style="4" customWidth="1"/>
    <col min="9734" max="9734" width="6.28515625" style="4" customWidth="1"/>
    <col min="9735" max="9735" width="8.28515625" style="4" customWidth="1"/>
    <col min="9736" max="9737" width="6.5703125" style="4" customWidth="1"/>
    <col min="9738" max="9738" width="8" style="4" customWidth="1"/>
    <col min="9739" max="9739" width="7.140625" style="4" customWidth="1"/>
    <col min="9740" max="9740" width="7" style="4" customWidth="1"/>
    <col min="9741" max="9741" width="7.28515625" style="4" customWidth="1"/>
    <col min="9742" max="9742" width="5.85546875" style="4" customWidth="1"/>
    <col min="9743" max="9743" width="5.7109375" style="4" customWidth="1"/>
    <col min="9744" max="9744" width="7.28515625" style="4" customWidth="1"/>
    <col min="9745" max="9745" width="6.42578125" style="4" customWidth="1"/>
    <col min="9746" max="9746" width="5.28515625" style="4" customWidth="1"/>
    <col min="9747" max="9748" width="5.85546875" style="4" customWidth="1"/>
    <col min="9749" max="9749" width="7.7109375" style="4" customWidth="1"/>
    <col min="9750" max="9750" width="6" style="4" customWidth="1"/>
    <col min="9751" max="9751" width="6.5703125" style="4" customWidth="1"/>
    <col min="9752" max="9752" width="5.85546875" style="4" customWidth="1"/>
    <col min="9753" max="9753" width="7.140625" style="4" customWidth="1"/>
    <col min="9754" max="9754" width="7.42578125" style="4" customWidth="1"/>
    <col min="9755" max="9756" width="5.85546875" style="4" customWidth="1"/>
    <col min="9757" max="9959" width="11.7109375" style="4"/>
    <col min="9960" max="9960" width="25.5703125" style="4" customWidth="1"/>
    <col min="9961" max="9961" width="12.42578125" style="4" customWidth="1"/>
    <col min="9962" max="9962" width="4.140625" style="4" customWidth="1"/>
    <col min="9963" max="9963" width="4.5703125" style="4" customWidth="1"/>
    <col min="9964" max="9964" width="19.85546875" style="4" customWidth="1"/>
    <col min="9965" max="9965" width="12.85546875" style="4" customWidth="1"/>
    <col min="9966" max="9966" width="5.7109375" style="4" customWidth="1"/>
    <col min="9967" max="9967" width="3.5703125" style="4" customWidth="1"/>
    <col min="9968" max="9968" width="10" style="4" customWidth="1"/>
    <col min="9969" max="9969" width="8" style="4" customWidth="1"/>
    <col min="9970" max="9970" width="29.28515625" style="4" customWidth="1"/>
    <col min="9971" max="9971" width="9.7109375" style="4" customWidth="1"/>
    <col min="9972" max="9972" width="4.7109375" style="4" customWidth="1"/>
    <col min="9973" max="9974" width="5" style="4" customWidth="1"/>
    <col min="9975" max="9975" width="9.85546875" style="4" customWidth="1"/>
    <col min="9976" max="9976" width="5.28515625" style="4" customWidth="1"/>
    <col min="9977" max="9977" width="8.7109375" style="4" customWidth="1"/>
    <col min="9978" max="9978" width="5" style="4" customWidth="1"/>
    <col min="9979" max="9979" width="10.42578125" style="4" customWidth="1"/>
    <col min="9980" max="9980" width="10.85546875" style="4" customWidth="1"/>
    <col min="9981" max="9981" width="6.28515625" style="4" customWidth="1"/>
    <col min="9982" max="9982" width="7.7109375" style="4" customWidth="1"/>
    <col min="9983" max="9983" width="7.42578125" style="4" customWidth="1"/>
    <col min="9984" max="9984" width="6.28515625" style="4" customWidth="1"/>
    <col min="9985" max="9985" width="6.42578125" style="4" customWidth="1"/>
    <col min="9986" max="9986" width="9.42578125" style="4" customWidth="1"/>
    <col min="9987" max="9987" width="6.85546875" style="4" customWidth="1"/>
    <col min="9988" max="9988" width="7.7109375" style="4" customWidth="1"/>
    <col min="9989" max="9989" width="6.5703125" style="4" customWidth="1"/>
    <col min="9990" max="9990" width="6.28515625" style="4" customWidth="1"/>
    <col min="9991" max="9991" width="8.28515625" style="4" customWidth="1"/>
    <col min="9992" max="9993" width="6.5703125" style="4" customWidth="1"/>
    <col min="9994" max="9994" width="8" style="4" customWidth="1"/>
    <col min="9995" max="9995" width="7.140625" style="4" customWidth="1"/>
    <col min="9996" max="9996" width="7" style="4" customWidth="1"/>
    <col min="9997" max="9997" width="7.28515625" style="4" customWidth="1"/>
    <col min="9998" max="9998" width="5.85546875" style="4" customWidth="1"/>
    <col min="9999" max="9999" width="5.7109375" style="4" customWidth="1"/>
    <col min="10000" max="10000" width="7.28515625" style="4" customWidth="1"/>
    <col min="10001" max="10001" width="6.42578125" style="4" customWidth="1"/>
    <col min="10002" max="10002" width="5.28515625" style="4" customWidth="1"/>
    <col min="10003" max="10004" width="5.85546875" style="4" customWidth="1"/>
    <col min="10005" max="10005" width="7.7109375" style="4" customWidth="1"/>
    <col min="10006" max="10006" width="6" style="4" customWidth="1"/>
    <col min="10007" max="10007" width="6.5703125" style="4" customWidth="1"/>
    <col min="10008" max="10008" width="5.85546875" style="4" customWidth="1"/>
    <col min="10009" max="10009" width="7.140625" style="4" customWidth="1"/>
    <col min="10010" max="10010" width="7.42578125" style="4" customWidth="1"/>
    <col min="10011" max="10012" width="5.85546875" style="4" customWidth="1"/>
    <col min="10013" max="10215" width="11.7109375" style="4"/>
    <col min="10216" max="10216" width="25.5703125" style="4" customWidth="1"/>
    <col min="10217" max="10217" width="12.42578125" style="4" customWidth="1"/>
    <col min="10218" max="10218" width="4.140625" style="4" customWidth="1"/>
    <col min="10219" max="10219" width="4.5703125" style="4" customWidth="1"/>
    <col min="10220" max="10220" width="19.85546875" style="4" customWidth="1"/>
    <col min="10221" max="10221" width="12.85546875" style="4" customWidth="1"/>
    <col min="10222" max="10222" width="5.7109375" style="4" customWidth="1"/>
    <col min="10223" max="10223" width="3.5703125" style="4" customWidth="1"/>
    <col min="10224" max="10224" width="10" style="4" customWidth="1"/>
    <col min="10225" max="10225" width="8" style="4" customWidth="1"/>
    <col min="10226" max="10226" width="29.28515625" style="4" customWidth="1"/>
    <col min="10227" max="10227" width="9.7109375" style="4" customWidth="1"/>
    <col min="10228" max="10228" width="4.7109375" style="4" customWidth="1"/>
    <col min="10229" max="10230" width="5" style="4" customWidth="1"/>
    <col min="10231" max="10231" width="9.85546875" style="4" customWidth="1"/>
    <col min="10232" max="10232" width="5.28515625" style="4" customWidth="1"/>
    <col min="10233" max="10233" width="8.7109375" style="4" customWidth="1"/>
    <col min="10234" max="10234" width="5" style="4" customWidth="1"/>
    <col min="10235" max="10235" width="10.42578125" style="4" customWidth="1"/>
    <col min="10236" max="10236" width="10.85546875" style="4" customWidth="1"/>
    <col min="10237" max="10237" width="6.28515625" style="4" customWidth="1"/>
    <col min="10238" max="10238" width="7.7109375" style="4" customWidth="1"/>
    <col min="10239" max="10239" width="7.42578125" style="4" customWidth="1"/>
    <col min="10240" max="10240" width="6.28515625" style="4" customWidth="1"/>
    <col min="10241" max="10241" width="6.42578125" style="4" customWidth="1"/>
    <col min="10242" max="10242" width="9.42578125" style="4" customWidth="1"/>
    <col min="10243" max="10243" width="6.85546875" style="4" customWidth="1"/>
    <col min="10244" max="10244" width="7.7109375" style="4" customWidth="1"/>
    <col min="10245" max="10245" width="6.5703125" style="4" customWidth="1"/>
    <col min="10246" max="10246" width="6.28515625" style="4" customWidth="1"/>
    <col min="10247" max="10247" width="8.28515625" style="4" customWidth="1"/>
    <col min="10248" max="10249" width="6.5703125" style="4" customWidth="1"/>
    <col min="10250" max="10250" width="8" style="4" customWidth="1"/>
    <col min="10251" max="10251" width="7.140625" style="4" customWidth="1"/>
    <col min="10252" max="10252" width="7" style="4" customWidth="1"/>
    <col min="10253" max="10253" width="7.28515625" style="4" customWidth="1"/>
    <col min="10254" max="10254" width="5.85546875" style="4" customWidth="1"/>
    <col min="10255" max="10255" width="5.7109375" style="4" customWidth="1"/>
    <col min="10256" max="10256" width="7.28515625" style="4" customWidth="1"/>
    <col min="10257" max="10257" width="6.42578125" style="4" customWidth="1"/>
    <col min="10258" max="10258" width="5.28515625" style="4" customWidth="1"/>
    <col min="10259" max="10260" width="5.85546875" style="4" customWidth="1"/>
    <col min="10261" max="10261" width="7.7109375" style="4" customWidth="1"/>
    <col min="10262" max="10262" width="6" style="4" customWidth="1"/>
    <col min="10263" max="10263" width="6.5703125" style="4" customWidth="1"/>
    <col min="10264" max="10264" width="5.85546875" style="4" customWidth="1"/>
    <col min="10265" max="10265" width="7.140625" style="4" customWidth="1"/>
    <col min="10266" max="10266" width="7.42578125" style="4" customWidth="1"/>
    <col min="10267" max="10268" width="5.85546875" style="4" customWidth="1"/>
    <col min="10269" max="10471" width="11.7109375" style="4"/>
    <col min="10472" max="10472" width="25.5703125" style="4" customWidth="1"/>
    <col min="10473" max="10473" width="12.42578125" style="4" customWidth="1"/>
    <col min="10474" max="10474" width="4.140625" style="4" customWidth="1"/>
    <col min="10475" max="10475" width="4.5703125" style="4" customWidth="1"/>
    <col min="10476" max="10476" width="19.85546875" style="4" customWidth="1"/>
    <col min="10477" max="10477" width="12.85546875" style="4" customWidth="1"/>
    <col min="10478" max="10478" width="5.7109375" style="4" customWidth="1"/>
    <col min="10479" max="10479" width="3.5703125" style="4" customWidth="1"/>
    <col min="10480" max="10480" width="10" style="4" customWidth="1"/>
    <col min="10481" max="10481" width="8" style="4" customWidth="1"/>
    <col min="10482" max="10482" width="29.28515625" style="4" customWidth="1"/>
    <col min="10483" max="10483" width="9.7109375" style="4" customWidth="1"/>
    <col min="10484" max="10484" width="4.7109375" style="4" customWidth="1"/>
    <col min="10485" max="10486" width="5" style="4" customWidth="1"/>
    <col min="10487" max="10487" width="9.85546875" style="4" customWidth="1"/>
    <col min="10488" max="10488" width="5.28515625" style="4" customWidth="1"/>
    <col min="10489" max="10489" width="8.7109375" style="4" customWidth="1"/>
    <col min="10490" max="10490" width="5" style="4" customWidth="1"/>
    <col min="10491" max="10491" width="10.42578125" style="4" customWidth="1"/>
    <col min="10492" max="10492" width="10.85546875" style="4" customWidth="1"/>
    <col min="10493" max="10493" width="6.28515625" style="4" customWidth="1"/>
    <col min="10494" max="10494" width="7.7109375" style="4" customWidth="1"/>
    <col min="10495" max="10495" width="7.42578125" style="4" customWidth="1"/>
    <col min="10496" max="10496" width="6.28515625" style="4" customWidth="1"/>
    <col min="10497" max="10497" width="6.42578125" style="4" customWidth="1"/>
    <col min="10498" max="10498" width="9.42578125" style="4" customWidth="1"/>
    <col min="10499" max="10499" width="6.85546875" style="4" customWidth="1"/>
    <col min="10500" max="10500" width="7.7109375" style="4" customWidth="1"/>
    <col min="10501" max="10501" width="6.5703125" style="4" customWidth="1"/>
    <col min="10502" max="10502" width="6.28515625" style="4" customWidth="1"/>
    <col min="10503" max="10503" width="8.28515625" style="4" customWidth="1"/>
    <col min="10504" max="10505" width="6.5703125" style="4" customWidth="1"/>
    <col min="10506" max="10506" width="8" style="4" customWidth="1"/>
    <col min="10507" max="10507" width="7.140625" style="4" customWidth="1"/>
    <col min="10508" max="10508" width="7" style="4" customWidth="1"/>
    <col min="10509" max="10509" width="7.28515625" style="4" customWidth="1"/>
    <col min="10510" max="10510" width="5.85546875" style="4" customWidth="1"/>
    <col min="10511" max="10511" width="5.7109375" style="4" customWidth="1"/>
    <col min="10512" max="10512" width="7.28515625" style="4" customWidth="1"/>
    <col min="10513" max="10513" width="6.42578125" style="4" customWidth="1"/>
    <col min="10514" max="10514" width="5.28515625" style="4" customWidth="1"/>
    <col min="10515" max="10516" width="5.85546875" style="4" customWidth="1"/>
    <col min="10517" max="10517" width="7.7109375" style="4" customWidth="1"/>
    <col min="10518" max="10518" width="6" style="4" customWidth="1"/>
    <col min="10519" max="10519" width="6.5703125" style="4" customWidth="1"/>
    <col min="10520" max="10520" width="5.85546875" style="4" customWidth="1"/>
    <col min="10521" max="10521" width="7.140625" style="4" customWidth="1"/>
    <col min="10522" max="10522" width="7.42578125" style="4" customWidth="1"/>
    <col min="10523" max="10524" width="5.85546875" style="4" customWidth="1"/>
    <col min="10525" max="10727" width="11.7109375" style="4"/>
    <col min="10728" max="10728" width="25.5703125" style="4" customWidth="1"/>
    <col min="10729" max="10729" width="12.42578125" style="4" customWidth="1"/>
    <col min="10730" max="10730" width="4.140625" style="4" customWidth="1"/>
    <col min="10731" max="10731" width="4.5703125" style="4" customWidth="1"/>
    <col min="10732" max="10732" width="19.85546875" style="4" customWidth="1"/>
    <col min="10733" max="10733" width="12.85546875" style="4" customWidth="1"/>
    <col min="10734" max="10734" width="5.7109375" style="4" customWidth="1"/>
    <col min="10735" max="10735" width="3.5703125" style="4" customWidth="1"/>
    <col min="10736" max="10736" width="10" style="4" customWidth="1"/>
    <col min="10737" max="10737" width="8" style="4" customWidth="1"/>
    <col min="10738" max="10738" width="29.28515625" style="4" customWidth="1"/>
    <col min="10739" max="10739" width="9.7109375" style="4" customWidth="1"/>
    <col min="10740" max="10740" width="4.7109375" style="4" customWidth="1"/>
    <col min="10741" max="10742" width="5" style="4" customWidth="1"/>
    <col min="10743" max="10743" width="9.85546875" style="4" customWidth="1"/>
    <col min="10744" max="10744" width="5.28515625" style="4" customWidth="1"/>
    <col min="10745" max="10745" width="8.7109375" style="4" customWidth="1"/>
    <col min="10746" max="10746" width="5" style="4" customWidth="1"/>
    <col min="10747" max="10747" width="10.42578125" style="4" customWidth="1"/>
    <col min="10748" max="10748" width="10.85546875" style="4" customWidth="1"/>
    <col min="10749" max="10749" width="6.28515625" style="4" customWidth="1"/>
    <col min="10750" max="10750" width="7.7109375" style="4" customWidth="1"/>
    <col min="10751" max="10751" width="7.42578125" style="4" customWidth="1"/>
    <col min="10752" max="10752" width="6.28515625" style="4" customWidth="1"/>
    <col min="10753" max="10753" width="6.42578125" style="4" customWidth="1"/>
    <col min="10754" max="10754" width="9.42578125" style="4" customWidth="1"/>
    <col min="10755" max="10755" width="6.85546875" style="4" customWidth="1"/>
    <col min="10756" max="10756" width="7.7109375" style="4" customWidth="1"/>
    <col min="10757" max="10757" width="6.5703125" style="4" customWidth="1"/>
    <col min="10758" max="10758" width="6.28515625" style="4" customWidth="1"/>
    <col min="10759" max="10759" width="8.28515625" style="4" customWidth="1"/>
    <col min="10760" max="10761" width="6.5703125" style="4" customWidth="1"/>
    <col min="10762" max="10762" width="8" style="4" customWidth="1"/>
    <col min="10763" max="10763" width="7.140625" style="4" customWidth="1"/>
    <col min="10764" max="10764" width="7" style="4" customWidth="1"/>
    <col min="10765" max="10765" width="7.28515625" style="4" customWidth="1"/>
    <col min="10766" max="10766" width="5.85546875" style="4" customWidth="1"/>
    <col min="10767" max="10767" width="5.7109375" style="4" customWidth="1"/>
    <col min="10768" max="10768" width="7.28515625" style="4" customWidth="1"/>
    <col min="10769" max="10769" width="6.42578125" style="4" customWidth="1"/>
    <col min="10770" max="10770" width="5.28515625" style="4" customWidth="1"/>
    <col min="10771" max="10772" width="5.85546875" style="4" customWidth="1"/>
    <col min="10773" max="10773" width="7.7109375" style="4" customWidth="1"/>
    <col min="10774" max="10774" width="6" style="4" customWidth="1"/>
    <col min="10775" max="10775" width="6.5703125" style="4" customWidth="1"/>
    <col min="10776" max="10776" width="5.85546875" style="4" customWidth="1"/>
    <col min="10777" max="10777" width="7.140625" style="4" customWidth="1"/>
    <col min="10778" max="10778" width="7.42578125" style="4" customWidth="1"/>
    <col min="10779" max="10780" width="5.85546875" style="4" customWidth="1"/>
    <col min="10781" max="10983" width="11.7109375" style="4"/>
    <col min="10984" max="10984" width="25.5703125" style="4" customWidth="1"/>
    <col min="10985" max="10985" width="12.42578125" style="4" customWidth="1"/>
    <col min="10986" max="10986" width="4.140625" style="4" customWidth="1"/>
    <col min="10987" max="10987" width="4.5703125" style="4" customWidth="1"/>
    <col min="10988" max="10988" width="19.85546875" style="4" customWidth="1"/>
    <col min="10989" max="10989" width="12.85546875" style="4" customWidth="1"/>
    <col min="10990" max="10990" width="5.7109375" style="4" customWidth="1"/>
    <col min="10991" max="10991" width="3.5703125" style="4" customWidth="1"/>
    <col min="10992" max="10992" width="10" style="4" customWidth="1"/>
    <col min="10993" max="10993" width="8" style="4" customWidth="1"/>
    <col min="10994" max="10994" width="29.28515625" style="4" customWidth="1"/>
    <col min="10995" max="10995" width="9.7109375" style="4" customWidth="1"/>
    <col min="10996" max="10996" width="4.7109375" style="4" customWidth="1"/>
    <col min="10997" max="10998" width="5" style="4" customWidth="1"/>
    <col min="10999" max="10999" width="9.85546875" style="4" customWidth="1"/>
    <col min="11000" max="11000" width="5.28515625" style="4" customWidth="1"/>
    <col min="11001" max="11001" width="8.7109375" style="4" customWidth="1"/>
    <col min="11002" max="11002" width="5" style="4" customWidth="1"/>
    <col min="11003" max="11003" width="10.42578125" style="4" customWidth="1"/>
    <col min="11004" max="11004" width="10.85546875" style="4" customWidth="1"/>
    <col min="11005" max="11005" width="6.28515625" style="4" customWidth="1"/>
    <col min="11006" max="11006" width="7.7109375" style="4" customWidth="1"/>
    <col min="11007" max="11007" width="7.42578125" style="4" customWidth="1"/>
    <col min="11008" max="11008" width="6.28515625" style="4" customWidth="1"/>
    <col min="11009" max="11009" width="6.42578125" style="4" customWidth="1"/>
    <col min="11010" max="11010" width="9.42578125" style="4" customWidth="1"/>
    <col min="11011" max="11011" width="6.85546875" style="4" customWidth="1"/>
    <col min="11012" max="11012" width="7.7109375" style="4" customWidth="1"/>
    <col min="11013" max="11013" width="6.5703125" style="4" customWidth="1"/>
    <col min="11014" max="11014" width="6.28515625" style="4" customWidth="1"/>
    <col min="11015" max="11015" width="8.28515625" style="4" customWidth="1"/>
    <col min="11016" max="11017" width="6.5703125" style="4" customWidth="1"/>
    <col min="11018" max="11018" width="8" style="4" customWidth="1"/>
    <col min="11019" max="11019" width="7.140625" style="4" customWidth="1"/>
    <col min="11020" max="11020" width="7" style="4" customWidth="1"/>
    <col min="11021" max="11021" width="7.28515625" style="4" customWidth="1"/>
    <col min="11022" max="11022" width="5.85546875" style="4" customWidth="1"/>
    <col min="11023" max="11023" width="5.7109375" style="4" customWidth="1"/>
    <col min="11024" max="11024" width="7.28515625" style="4" customWidth="1"/>
    <col min="11025" max="11025" width="6.42578125" style="4" customWidth="1"/>
    <col min="11026" max="11026" width="5.28515625" style="4" customWidth="1"/>
    <col min="11027" max="11028" width="5.85546875" style="4" customWidth="1"/>
    <col min="11029" max="11029" width="7.7109375" style="4" customWidth="1"/>
    <col min="11030" max="11030" width="6" style="4" customWidth="1"/>
    <col min="11031" max="11031" width="6.5703125" style="4" customWidth="1"/>
    <col min="11032" max="11032" width="5.85546875" style="4" customWidth="1"/>
    <col min="11033" max="11033" width="7.140625" style="4" customWidth="1"/>
    <col min="11034" max="11034" width="7.42578125" style="4" customWidth="1"/>
    <col min="11035" max="11036" width="5.85546875" style="4" customWidth="1"/>
    <col min="11037" max="11239" width="11.7109375" style="4"/>
    <col min="11240" max="11240" width="25.5703125" style="4" customWidth="1"/>
    <col min="11241" max="11241" width="12.42578125" style="4" customWidth="1"/>
    <col min="11242" max="11242" width="4.140625" style="4" customWidth="1"/>
    <col min="11243" max="11243" width="4.5703125" style="4" customWidth="1"/>
    <col min="11244" max="11244" width="19.85546875" style="4" customWidth="1"/>
    <col min="11245" max="11245" width="12.85546875" style="4" customWidth="1"/>
    <col min="11246" max="11246" width="5.7109375" style="4" customWidth="1"/>
    <col min="11247" max="11247" width="3.5703125" style="4" customWidth="1"/>
    <col min="11248" max="11248" width="10" style="4" customWidth="1"/>
    <col min="11249" max="11249" width="8" style="4" customWidth="1"/>
    <col min="11250" max="11250" width="29.28515625" style="4" customWidth="1"/>
    <col min="11251" max="11251" width="9.7109375" style="4" customWidth="1"/>
    <col min="11252" max="11252" width="4.7109375" style="4" customWidth="1"/>
    <col min="11253" max="11254" width="5" style="4" customWidth="1"/>
    <col min="11255" max="11255" width="9.85546875" style="4" customWidth="1"/>
    <col min="11256" max="11256" width="5.28515625" style="4" customWidth="1"/>
    <col min="11257" max="11257" width="8.7109375" style="4" customWidth="1"/>
    <col min="11258" max="11258" width="5" style="4" customWidth="1"/>
    <col min="11259" max="11259" width="10.42578125" style="4" customWidth="1"/>
    <col min="11260" max="11260" width="10.85546875" style="4" customWidth="1"/>
    <col min="11261" max="11261" width="6.28515625" style="4" customWidth="1"/>
    <col min="11262" max="11262" width="7.7109375" style="4" customWidth="1"/>
    <col min="11263" max="11263" width="7.42578125" style="4" customWidth="1"/>
    <col min="11264" max="11264" width="6.28515625" style="4" customWidth="1"/>
    <col min="11265" max="11265" width="6.42578125" style="4" customWidth="1"/>
    <col min="11266" max="11266" width="9.42578125" style="4" customWidth="1"/>
    <col min="11267" max="11267" width="6.85546875" style="4" customWidth="1"/>
    <col min="11268" max="11268" width="7.7109375" style="4" customWidth="1"/>
    <col min="11269" max="11269" width="6.5703125" style="4" customWidth="1"/>
    <col min="11270" max="11270" width="6.28515625" style="4" customWidth="1"/>
    <col min="11271" max="11271" width="8.28515625" style="4" customWidth="1"/>
    <col min="11272" max="11273" width="6.5703125" style="4" customWidth="1"/>
    <col min="11274" max="11274" width="8" style="4" customWidth="1"/>
    <col min="11275" max="11275" width="7.140625" style="4" customWidth="1"/>
    <col min="11276" max="11276" width="7" style="4" customWidth="1"/>
    <col min="11277" max="11277" width="7.28515625" style="4" customWidth="1"/>
    <col min="11278" max="11278" width="5.85546875" style="4" customWidth="1"/>
    <col min="11279" max="11279" width="5.7109375" style="4" customWidth="1"/>
    <col min="11280" max="11280" width="7.28515625" style="4" customWidth="1"/>
    <col min="11281" max="11281" width="6.42578125" style="4" customWidth="1"/>
    <col min="11282" max="11282" width="5.28515625" style="4" customWidth="1"/>
    <col min="11283" max="11284" width="5.85546875" style="4" customWidth="1"/>
    <col min="11285" max="11285" width="7.7109375" style="4" customWidth="1"/>
    <col min="11286" max="11286" width="6" style="4" customWidth="1"/>
    <col min="11287" max="11287" width="6.5703125" style="4" customWidth="1"/>
    <col min="11288" max="11288" width="5.85546875" style="4" customWidth="1"/>
    <col min="11289" max="11289" width="7.140625" style="4" customWidth="1"/>
    <col min="11290" max="11290" width="7.42578125" style="4" customWidth="1"/>
    <col min="11291" max="11292" width="5.85546875" style="4" customWidth="1"/>
    <col min="11293" max="11495" width="11.7109375" style="4"/>
    <col min="11496" max="11496" width="25.5703125" style="4" customWidth="1"/>
    <col min="11497" max="11497" width="12.42578125" style="4" customWidth="1"/>
    <col min="11498" max="11498" width="4.140625" style="4" customWidth="1"/>
    <col min="11499" max="11499" width="4.5703125" style="4" customWidth="1"/>
    <col min="11500" max="11500" width="19.85546875" style="4" customWidth="1"/>
    <col min="11501" max="11501" width="12.85546875" style="4" customWidth="1"/>
    <col min="11502" max="11502" width="5.7109375" style="4" customWidth="1"/>
    <col min="11503" max="11503" width="3.5703125" style="4" customWidth="1"/>
    <col min="11504" max="11504" width="10" style="4" customWidth="1"/>
    <col min="11505" max="11505" width="8" style="4" customWidth="1"/>
    <col min="11506" max="11506" width="29.28515625" style="4" customWidth="1"/>
    <col min="11507" max="11507" width="9.7109375" style="4" customWidth="1"/>
    <col min="11508" max="11508" width="4.7109375" style="4" customWidth="1"/>
    <col min="11509" max="11510" width="5" style="4" customWidth="1"/>
    <col min="11511" max="11511" width="9.85546875" style="4" customWidth="1"/>
    <col min="11512" max="11512" width="5.28515625" style="4" customWidth="1"/>
    <col min="11513" max="11513" width="8.7109375" style="4" customWidth="1"/>
    <col min="11514" max="11514" width="5" style="4" customWidth="1"/>
    <col min="11515" max="11515" width="10.42578125" style="4" customWidth="1"/>
    <col min="11516" max="11516" width="10.85546875" style="4" customWidth="1"/>
    <col min="11517" max="11517" width="6.28515625" style="4" customWidth="1"/>
    <col min="11518" max="11518" width="7.7109375" style="4" customWidth="1"/>
    <col min="11519" max="11519" width="7.42578125" style="4" customWidth="1"/>
    <col min="11520" max="11520" width="6.28515625" style="4" customWidth="1"/>
    <col min="11521" max="11521" width="6.42578125" style="4" customWidth="1"/>
    <col min="11522" max="11522" width="9.42578125" style="4" customWidth="1"/>
    <col min="11523" max="11523" width="6.85546875" style="4" customWidth="1"/>
    <col min="11524" max="11524" width="7.7109375" style="4" customWidth="1"/>
    <col min="11525" max="11525" width="6.5703125" style="4" customWidth="1"/>
    <col min="11526" max="11526" width="6.28515625" style="4" customWidth="1"/>
    <col min="11527" max="11527" width="8.28515625" style="4" customWidth="1"/>
    <col min="11528" max="11529" width="6.5703125" style="4" customWidth="1"/>
    <col min="11530" max="11530" width="8" style="4" customWidth="1"/>
    <col min="11531" max="11531" width="7.140625" style="4" customWidth="1"/>
    <col min="11532" max="11532" width="7" style="4" customWidth="1"/>
    <col min="11533" max="11533" width="7.28515625" style="4" customWidth="1"/>
    <col min="11534" max="11534" width="5.85546875" style="4" customWidth="1"/>
    <col min="11535" max="11535" width="5.7109375" style="4" customWidth="1"/>
    <col min="11536" max="11536" width="7.28515625" style="4" customWidth="1"/>
    <col min="11537" max="11537" width="6.42578125" style="4" customWidth="1"/>
    <col min="11538" max="11538" width="5.28515625" style="4" customWidth="1"/>
    <col min="11539" max="11540" width="5.85546875" style="4" customWidth="1"/>
    <col min="11541" max="11541" width="7.7109375" style="4" customWidth="1"/>
    <col min="11542" max="11542" width="6" style="4" customWidth="1"/>
    <col min="11543" max="11543" width="6.5703125" style="4" customWidth="1"/>
    <col min="11544" max="11544" width="5.85546875" style="4" customWidth="1"/>
    <col min="11545" max="11545" width="7.140625" style="4" customWidth="1"/>
    <col min="11546" max="11546" width="7.42578125" style="4" customWidth="1"/>
    <col min="11547" max="11548" width="5.85546875" style="4" customWidth="1"/>
    <col min="11549" max="11751" width="11.7109375" style="4"/>
    <col min="11752" max="11752" width="25.5703125" style="4" customWidth="1"/>
    <col min="11753" max="11753" width="12.42578125" style="4" customWidth="1"/>
    <col min="11754" max="11754" width="4.140625" style="4" customWidth="1"/>
    <col min="11755" max="11755" width="4.5703125" style="4" customWidth="1"/>
    <col min="11756" max="11756" width="19.85546875" style="4" customWidth="1"/>
    <col min="11757" max="11757" width="12.85546875" style="4" customWidth="1"/>
    <col min="11758" max="11758" width="5.7109375" style="4" customWidth="1"/>
    <col min="11759" max="11759" width="3.5703125" style="4" customWidth="1"/>
    <col min="11760" max="11760" width="10" style="4" customWidth="1"/>
    <col min="11761" max="11761" width="8" style="4" customWidth="1"/>
    <col min="11762" max="11762" width="29.28515625" style="4" customWidth="1"/>
    <col min="11763" max="11763" width="9.7109375" style="4" customWidth="1"/>
    <col min="11764" max="11764" width="4.7109375" style="4" customWidth="1"/>
    <col min="11765" max="11766" width="5" style="4" customWidth="1"/>
    <col min="11767" max="11767" width="9.85546875" style="4" customWidth="1"/>
    <col min="11768" max="11768" width="5.28515625" style="4" customWidth="1"/>
    <col min="11769" max="11769" width="8.7109375" style="4" customWidth="1"/>
    <col min="11770" max="11770" width="5" style="4" customWidth="1"/>
    <col min="11771" max="11771" width="10.42578125" style="4" customWidth="1"/>
    <col min="11772" max="11772" width="10.85546875" style="4" customWidth="1"/>
    <col min="11773" max="11773" width="6.28515625" style="4" customWidth="1"/>
    <col min="11774" max="11774" width="7.7109375" style="4" customWidth="1"/>
    <col min="11775" max="11775" width="7.42578125" style="4" customWidth="1"/>
    <col min="11776" max="11776" width="6.28515625" style="4" customWidth="1"/>
    <col min="11777" max="11777" width="6.42578125" style="4" customWidth="1"/>
    <col min="11778" max="11778" width="9.42578125" style="4" customWidth="1"/>
    <col min="11779" max="11779" width="6.85546875" style="4" customWidth="1"/>
    <col min="11780" max="11780" width="7.7109375" style="4" customWidth="1"/>
    <col min="11781" max="11781" width="6.5703125" style="4" customWidth="1"/>
    <col min="11782" max="11782" width="6.28515625" style="4" customWidth="1"/>
    <col min="11783" max="11783" width="8.28515625" style="4" customWidth="1"/>
    <col min="11784" max="11785" width="6.5703125" style="4" customWidth="1"/>
    <col min="11786" max="11786" width="8" style="4" customWidth="1"/>
    <col min="11787" max="11787" width="7.140625" style="4" customWidth="1"/>
    <col min="11788" max="11788" width="7" style="4" customWidth="1"/>
    <col min="11789" max="11789" width="7.28515625" style="4" customWidth="1"/>
    <col min="11790" max="11790" width="5.85546875" style="4" customWidth="1"/>
    <col min="11791" max="11791" width="5.7109375" style="4" customWidth="1"/>
    <col min="11792" max="11792" width="7.28515625" style="4" customWidth="1"/>
    <col min="11793" max="11793" width="6.42578125" style="4" customWidth="1"/>
    <col min="11794" max="11794" width="5.28515625" style="4" customWidth="1"/>
    <col min="11795" max="11796" width="5.85546875" style="4" customWidth="1"/>
    <col min="11797" max="11797" width="7.7109375" style="4" customWidth="1"/>
    <col min="11798" max="11798" width="6" style="4" customWidth="1"/>
    <col min="11799" max="11799" width="6.5703125" style="4" customWidth="1"/>
    <col min="11800" max="11800" width="5.85546875" style="4" customWidth="1"/>
    <col min="11801" max="11801" width="7.140625" style="4" customWidth="1"/>
    <col min="11802" max="11802" width="7.42578125" style="4" customWidth="1"/>
    <col min="11803" max="11804" width="5.85546875" style="4" customWidth="1"/>
    <col min="11805" max="12007" width="11.7109375" style="4"/>
    <col min="12008" max="12008" width="25.5703125" style="4" customWidth="1"/>
    <col min="12009" max="12009" width="12.42578125" style="4" customWidth="1"/>
    <col min="12010" max="12010" width="4.140625" style="4" customWidth="1"/>
    <col min="12011" max="12011" width="4.5703125" style="4" customWidth="1"/>
    <col min="12012" max="12012" width="19.85546875" style="4" customWidth="1"/>
    <col min="12013" max="12013" width="12.85546875" style="4" customWidth="1"/>
    <col min="12014" max="12014" width="5.7109375" style="4" customWidth="1"/>
    <col min="12015" max="12015" width="3.5703125" style="4" customWidth="1"/>
    <col min="12016" max="12016" width="10" style="4" customWidth="1"/>
    <col min="12017" max="12017" width="8" style="4" customWidth="1"/>
    <col min="12018" max="12018" width="29.28515625" style="4" customWidth="1"/>
    <col min="12019" max="12019" width="9.7109375" style="4" customWidth="1"/>
    <col min="12020" max="12020" width="4.7109375" style="4" customWidth="1"/>
    <col min="12021" max="12022" width="5" style="4" customWidth="1"/>
    <col min="12023" max="12023" width="9.85546875" style="4" customWidth="1"/>
    <col min="12024" max="12024" width="5.28515625" style="4" customWidth="1"/>
    <col min="12025" max="12025" width="8.7109375" style="4" customWidth="1"/>
    <col min="12026" max="12026" width="5" style="4" customWidth="1"/>
    <col min="12027" max="12027" width="10.42578125" style="4" customWidth="1"/>
    <col min="12028" max="12028" width="10.85546875" style="4" customWidth="1"/>
    <col min="12029" max="12029" width="6.28515625" style="4" customWidth="1"/>
    <col min="12030" max="12030" width="7.7109375" style="4" customWidth="1"/>
    <col min="12031" max="12031" width="7.42578125" style="4" customWidth="1"/>
    <col min="12032" max="12032" width="6.28515625" style="4" customWidth="1"/>
    <col min="12033" max="12033" width="6.42578125" style="4" customWidth="1"/>
    <col min="12034" max="12034" width="9.42578125" style="4" customWidth="1"/>
    <col min="12035" max="12035" width="6.85546875" style="4" customWidth="1"/>
    <col min="12036" max="12036" width="7.7109375" style="4" customWidth="1"/>
    <col min="12037" max="12037" width="6.5703125" style="4" customWidth="1"/>
    <col min="12038" max="12038" width="6.28515625" style="4" customWidth="1"/>
    <col min="12039" max="12039" width="8.28515625" style="4" customWidth="1"/>
    <col min="12040" max="12041" width="6.5703125" style="4" customWidth="1"/>
    <col min="12042" max="12042" width="8" style="4" customWidth="1"/>
    <col min="12043" max="12043" width="7.140625" style="4" customWidth="1"/>
    <col min="12044" max="12044" width="7" style="4" customWidth="1"/>
    <col min="12045" max="12045" width="7.28515625" style="4" customWidth="1"/>
    <col min="12046" max="12046" width="5.85546875" style="4" customWidth="1"/>
    <col min="12047" max="12047" width="5.7109375" style="4" customWidth="1"/>
    <col min="12048" max="12048" width="7.28515625" style="4" customWidth="1"/>
    <col min="12049" max="12049" width="6.42578125" style="4" customWidth="1"/>
    <col min="12050" max="12050" width="5.28515625" style="4" customWidth="1"/>
    <col min="12051" max="12052" width="5.85546875" style="4" customWidth="1"/>
    <col min="12053" max="12053" width="7.7109375" style="4" customWidth="1"/>
    <col min="12054" max="12054" width="6" style="4" customWidth="1"/>
    <col min="12055" max="12055" width="6.5703125" style="4" customWidth="1"/>
    <col min="12056" max="12056" width="5.85546875" style="4" customWidth="1"/>
    <col min="12057" max="12057" width="7.140625" style="4" customWidth="1"/>
    <col min="12058" max="12058" width="7.42578125" style="4" customWidth="1"/>
    <col min="12059" max="12060" width="5.85546875" style="4" customWidth="1"/>
    <col min="12061" max="12263" width="11.7109375" style="4"/>
    <col min="12264" max="12264" width="25.5703125" style="4" customWidth="1"/>
    <col min="12265" max="12265" width="12.42578125" style="4" customWidth="1"/>
    <col min="12266" max="12266" width="4.140625" style="4" customWidth="1"/>
    <col min="12267" max="12267" width="4.5703125" style="4" customWidth="1"/>
    <col min="12268" max="12268" width="19.85546875" style="4" customWidth="1"/>
    <col min="12269" max="12269" width="12.85546875" style="4" customWidth="1"/>
    <col min="12270" max="12270" width="5.7109375" style="4" customWidth="1"/>
    <col min="12271" max="12271" width="3.5703125" style="4" customWidth="1"/>
    <col min="12272" max="12272" width="10" style="4" customWidth="1"/>
    <col min="12273" max="12273" width="8" style="4" customWidth="1"/>
    <col min="12274" max="12274" width="29.28515625" style="4" customWidth="1"/>
    <col min="12275" max="12275" width="9.7109375" style="4" customWidth="1"/>
    <col min="12276" max="12276" width="4.7109375" style="4" customWidth="1"/>
    <col min="12277" max="12278" width="5" style="4" customWidth="1"/>
    <col min="12279" max="12279" width="9.85546875" style="4" customWidth="1"/>
    <col min="12280" max="12280" width="5.28515625" style="4" customWidth="1"/>
    <col min="12281" max="12281" width="8.7109375" style="4" customWidth="1"/>
    <col min="12282" max="12282" width="5" style="4" customWidth="1"/>
    <col min="12283" max="12283" width="10.42578125" style="4" customWidth="1"/>
    <col min="12284" max="12284" width="10.85546875" style="4" customWidth="1"/>
    <col min="12285" max="12285" width="6.28515625" style="4" customWidth="1"/>
    <col min="12286" max="12286" width="7.7109375" style="4" customWidth="1"/>
    <col min="12287" max="12287" width="7.42578125" style="4" customWidth="1"/>
    <col min="12288" max="12288" width="6.28515625" style="4" customWidth="1"/>
    <col min="12289" max="12289" width="6.42578125" style="4" customWidth="1"/>
    <col min="12290" max="12290" width="9.42578125" style="4" customWidth="1"/>
    <col min="12291" max="12291" width="6.85546875" style="4" customWidth="1"/>
    <col min="12292" max="12292" width="7.7109375" style="4" customWidth="1"/>
    <col min="12293" max="12293" width="6.5703125" style="4" customWidth="1"/>
    <col min="12294" max="12294" width="6.28515625" style="4" customWidth="1"/>
    <col min="12295" max="12295" width="8.28515625" style="4" customWidth="1"/>
    <col min="12296" max="12297" width="6.5703125" style="4" customWidth="1"/>
    <col min="12298" max="12298" width="8" style="4" customWidth="1"/>
    <col min="12299" max="12299" width="7.140625" style="4" customWidth="1"/>
    <col min="12300" max="12300" width="7" style="4" customWidth="1"/>
    <col min="12301" max="12301" width="7.28515625" style="4" customWidth="1"/>
    <col min="12302" max="12302" width="5.85546875" style="4" customWidth="1"/>
    <col min="12303" max="12303" width="5.7109375" style="4" customWidth="1"/>
    <col min="12304" max="12304" width="7.28515625" style="4" customWidth="1"/>
    <col min="12305" max="12305" width="6.42578125" style="4" customWidth="1"/>
    <col min="12306" max="12306" width="5.28515625" style="4" customWidth="1"/>
    <col min="12307" max="12308" width="5.85546875" style="4" customWidth="1"/>
    <col min="12309" max="12309" width="7.7109375" style="4" customWidth="1"/>
    <col min="12310" max="12310" width="6" style="4" customWidth="1"/>
    <col min="12311" max="12311" width="6.5703125" style="4" customWidth="1"/>
    <col min="12312" max="12312" width="5.85546875" style="4" customWidth="1"/>
    <col min="12313" max="12313" width="7.140625" style="4" customWidth="1"/>
    <col min="12314" max="12314" width="7.42578125" style="4" customWidth="1"/>
    <col min="12315" max="12316" width="5.85546875" style="4" customWidth="1"/>
    <col min="12317" max="12519" width="11.7109375" style="4"/>
    <col min="12520" max="12520" width="25.5703125" style="4" customWidth="1"/>
    <col min="12521" max="12521" width="12.42578125" style="4" customWidth="1"/>
    <col min="12522" max="12522" width="4.140625" style="4" customWidth="1"/>
    <col min="12523" max="12523" width="4.5703125" style="4" customWidth="1"/>
    <col min="12524" max="12524" width="19.85546875" style="4" customWidth="1"/>
    <col min="12525" max="12525" width="12.85546875" style="4" customWidth="1"/>
    <col min="12526" max="12526" width="5.7109375" style="4" customWidth="1"/>
    <col min="12527" max="12527" width="3.5703125" style="4" customWidth="1"/>
    <col min="12528" max="12528" width="10" style="4" customWidth="1"/>
    <col min="12529" max="12529" width="8" style="4" customWidth="1"/>
    <col min="12530" max="12530" width="29.28515625" style="4" customWidth="1"/>
    <col min="12531" max="12531" width="9.7109375" style="4" customWidth="1"/>
    <col min="12532" max="12532" width="4.7109375" style="4" customWidth="1"/>
    <col min="12533" max="12534" width="5" style="4" customWidth="1"/>
    <col min="12535" max="12535" width="9.85546875" style="4" customWidth="1"/>
    <col min="12536" max="12536" width="5.28515625" style="4" customWidth="1"/>
    <col min="12537" max="12537" width="8.7109375" style="4" customWidth="1"/>
    <col min="12538" max="12538" width="5" style="4" customWidth="1"/>
    <col min="12539" max="12539" width="10.42578125" style="4" customWidth="1"/>
    <col min="12540" max="12540" width="10.85546875" style="4" customWidth="1"/>
    <col min="12541" max="12541" width="6.28515625" style="4" customWidth="1"/>
    <col min="12542" max="12542" width="7.7109375" style="4" customWidth="1"/>
    <col min="12543" max="12543" width="7.42578125" style="4" customWidth="1"/>
    <col min="12544" max="12544" width="6.28515625" style="4" customWidth="1"/>
    <col min="12545" max="12545" width="6.42578125" style="4" customWidth="1"/>
    <col min="12546" max="12546" width="9.42578125" style="4" customWidth="1"/>
    <col min="12547" max="12547" width="6.85546875" style="4" customWidth="1"/>
    <col min="12548" max="12548" width="7.7109375" style="4" customWidth="1"/>
    <col min="12549" max="12549" width="6.5703125" style="4" customWidth="1"/>
    <col min="12550" max="12550" width="6.28515625" style="4" customWidth="1"/>
    <col min="12551" max="12551" width="8.28515625" style="4" customWidth="1"/>
    <col min="12552" max="12553" width="6.5703125" style="4" customWidth="1"/>
    <col min="12554" max="12554" width="8" style="4" customWidth="1"/>
    <col min="12555" max="12555" width="7.140625" style="4" customWidth="1"/>
    <col min="12556" max="12556" width="7" style="4" customWidth="1"/>
    <col min="12557" max="12557" width="7.28515625" style="4" customWidth="1"/>
    <col min="12558" max="12558" width="5.85546875" style="4" customWidth="1"/>
    <col min="12559" max="12559" width="5.7109375" style="4" customWidth="1"/>
    <col min="12560" max="12560" width="7.28515625" style="4" customWidth="1"/>
    <col min="12561" max="12561" width="6.42578125" style="4" customWidth="1"/>
    <col min="12562" max="12562" width="5.28515625" style="4" customWidth="1"/>
    <col min="12563" max="12564" width="5.85546875" style="4" customWidth="1"/>
    <col min="12565" max="12565" width="7.7109375" style="4" customWidth="1"/>
    <col min="12566" max="12566" width="6" style="4" customWidth="1"/>
    <col min="12567" max="12567" width="6.5703125" style="4" customWidth="1"/>
    <col min="12568" max="12568" width="5.85546875" style="4" customWidth="1"/>
    <col min="12569" max="12569" width="7.140625" style="4" customWidth="1"/>
    <col min="12570" max="12570" width="7.42578125" style="4" customWidth="1"/>
    <col min="12571" max="12572" width="5.85546875" style="4" customWidth="1"/>
    <col min="12573" max="12775" width="11.7109375" style="4"/>
    <col min="12776" max="12776" width="25.5703125" style="4" customWidth="1"/>
    <col min="12777" max="12777" width="12.42578125" style="4" customWidth="1"/>
    <col min="12778" max="12778" width="4.140625" style="4" customWidth="1"/>
    <col min="12779" max="12779" width="4.5703125" style="4" customWidth="1"/>
    <col min="12780" max="12780" width="19.85546875" style="4" customWidth="1"/>
    <col min="12781" max="12781" width="12.85546875" style="4" customWidth="1"/>
    <col min="12782" max="12782" width="5.7109375" style="4" customWidth="1"/>
    <col min="12783" max="12783" width="3.5703125" style="4" customWidth="1"/>
    <col min="12784" max="12784" width="10" style="4" customWidth="1"/>
    <col min="12785" max="12785" width="8" style="4" customWidth="1"/>
    <col min="12786" max="12786" width="29.28515625" style="4" customWidth="1"/>
    <col min="12787" max="12787" width="9.7109375" style="4" customWidth="1"/>
    <col min="12788" max="12788" width="4.7109375" style="4" customWidth="1"/>
    <col min="12789" max="12790" width="5" style="4" customWidth="1"/>
    <col min="12791" max="12791" width="9.85546875" style="4" customWidth="1"/>
    <col min="12792" max="12792" width="5.28515625" style="4" customWidth="1"/>
    <col min="12793" max="12793" width="8.7109375" style="4" customWidth="1"/>
    <col min="12794" max="12794" width="5" style="4" customWidth="1"/>
    <col min="12795" max="12795" width="10.42578125" style="4" customWidth="1"/>
    <col min="12796" max="12796" width="10.85546875" style="4" customWidth="1"/>
    <col min="12797" max="12797" width="6.28515625" style="4" customWidth="1"/>
    <col min="12798" max="12798" width="7.7109375" style="4" customWidth="1"/>
    <col min="12799" max="12799" width="7.42578125" style="4" customWidth="1"/>
    <col min="12800" max="12800" width="6.28515625" style="4" customWidth="1"/>
    <col min="12801" max="12801" width="6.42578125" style="4" customWidth="1"/>
    <col min="12802" max="12802" width="9.42578125" style="4" customWidth="1"/>
    <col min="12803" max="12803" width="6.85546875" style="4" customWidth="1"/>
    <col min="12804" max="12804" width="7.7109375" style="4" customWidth="1"/>
    <col min="12805" max="12805" width="6.5703125" style="4" customWidth="1"/>
    <col min="12806" max="12806" width="6.28515625" style="4" customWidth="1"/>
    <col min="12807" max="12807" width="8.28515625" style="4" customWidth="1"/>
    <col min="12808" max="12809" width="6.5703125" style="4" customWidth="1"/>
    <col min="12810" max="12810" width="8" style="4" customWidth="1"/>
    <col min="12811" max="12811" width="7.140625" style="4" customWidth="1"/>
    <col min="12812" max="12812" width="7" style="4" customWidth="1"/>
    <col min="12813" max="12813" width="7.28515625" style="4" customWidth="1"/>
    <col min="12814" max="12814" width="5.85546875" style="4" customWidth="1"/>
    <col min="12815" max="12815" width="5.7109375" style="4" customWidth="1"/>
    <col min="12816" max="12816" width="7.28515625" style="4" customWidth="1"/>
    <col min="12817" max="12817" width="6.42578125" style="4" customWidth="1"/>
    <col min="12818" max="12818" width="5.28515625" style="4" customWidth="1"/>
    <col min="12819" max="12820" width="5.85546875" style="4" customWidth="1"/>
    <col min="12821" max="12821" width="7.7109375" style="4" customWidth="1"/>
    <col min="12822" max="12822" width="6" style="4" customWidth="1"/>
    <col min="12823" max="12823" width="6.5703125" style="4" customWidth="1"/>
    <col min="12824" max="12824" width="5.85546875" style="4" customWidth="1"/>
    <col min="12825" max="12825" width="7.140625" style="4" customWidth="1"/>
    <col min="12826" max="12826" width="7.42578125" style="4" customWidth="1"/>
    <col min="12827" max="12828" width="5.85546875" style="4" customWidth="1"/>
    <col min="12829" max="13031" width="11.7109375" style="4"/>
    <col min="13032" max="13032" width="25.5703125" style="4" customWidth="1"/>
    <col min="13033" max="13033" width="12.42578125" style="4" customWidth="1"/>
    <col min="13034" max="13034" width="4.140625" style="4" customWidth="1"/>
    <col min="13035" max="13035" width="4.5703125" style="4" customWidth="1"/>
    <col min="13036" max="13036" width="19.85546875" style="4" customWidth="1"/>
    <col min="13037" max="13037" width="12.85546875" style="4" customWidth="1"/>
    <col min="13038" max="13038" width="5.7109375" style="4" customWidth="1"/>
    <col min="13039" max="13039" width="3.5703125" style="4" customWidth="1"/>
    <col min="13040" max="13040" width="10" style="4" customWidth="1"/>
    <col min="13041" max="13041" width="8" style="4" customWidth="1"/>
    <col min="13042" max="13042" width="29.28515625" style="4" customWidth="1"/>
    <col min="13043" max="13043" width="9.7109375" style="4" customWidth="1"/>
    <col min="13044" max="13044" width="4.7109375" style="4" customWidth="1"/>
    <col min="13045" max="13046" width="5" style="4" customWidth="1"/>
    <col min="13047" max="13047" width="9.85546875" style="4" customWidth="1"/>
    <col min="13048" max="13048" width="5.28515625" style="4" customWidth="1"/>
    <col min="13049" max="13049" width="8.7109375" style="4" customWidth="1"/>
    <col min="13050" max="13050" width="5" style="4" customWidth="1"/>
    <col min="13051" max="13051" width="10.42578125" style="4" customWidth="1"/>
    <col min="13052" max="13052" width="10.85546875" style="4" customWidth="1"/>
    <col min="13053" max="13053" width="6.28515625" style="4" customWidth="1"/>
    <col min="13054" max="13054" width="7.7109375" style="4" customWidth="1"/>
    <col min="13055" max="13055" width="7.42578125" style="4" customWidth="1"/>
    <col min="13056" max="13056" width="6.28515625" style="4" customWidth="1"/>
    <col min="13057" max="13057" width="6.42578125" style="4" customWidth="1"/>
    <col min="13058" max="13058" width="9.42578125" style="4" customWidth="1"/>
    <col min="13059" max="13059" width="6.85546875" style="4" customWidth="1"/>
    <col min="13060" max="13060" width="7.7109375" style="4" customWidth="1"/>
    <col min="13061" max="13061" width="6.5703125" style="4" customWidth="1"/>
    <col min="13062" max="13062" width="6.28515625" style="4" customWidth="1"/>
    <col min="13063" max="13063" width="8.28515625" style="4" customWidth="1"/>
    <col min="13064" max="13065" width="6.5703125" style="4" customWidth="1"/>
    <col min="13066" max="13066" width="8" style="4" customWidth="1"/>
    <col min="13067" max="13067" width="7.140625" style="4" customWidth="1"/>
    <col min="13068" max="13068" width="7" style="4" customWidth="1"/>
    <col min="13069" max="13069" width="7.28515625" style="4" customWidth="1"/>
    <col min="13070" max="13070" width="5.85546875" style="4" customWidth="1"/>
    <col min="13071" max="13071" width="5.7109375" style="4" customWidth="1"/>
    <col min="13072" max="13072" width="7.28515625" style="4" customWidth="1"/>
    <col min="13073" max="13073" width="6.42578125" style="4" customWidth="1"/>
    <col min="13074" max="13074" width="5.28515625" style="4" customWidth="1"/>
    <col min="13075" max="13076" width="5.85546875" style="4" customWidth="1"/>
    <col min="13077" max="13077" width="7.7109375" style="4" customWidth="1"/>
    <col min="13078" max="13078" width="6" style="4" customWidth="1"/>
    <col min="13079" max="13079" width="6.5703125" style="4" customWidth="1"/>
    <col min="13080" max="13080" width="5.85546875" style="4" customWidth="1"/>
    <col min="13081" max="13081" width="7.140625" style="4" customWidth="1"/>
    <col min="13082" max="13082" width="7.42578125" style="4" customWidth="1"/>
    <col min="13083" max="13084" width="5.85546875" style="4" customWidth="1"/>
    <col min="13085" max="13287" width="11.7109375" style="4"/>
    <col min="13288" max="13288" width="25.5703125" style="4" customWidth="1"/>
    <col min="13289" max="13289" width="12.42578125" style="4" customWidth="1"/>
    <col min="13290" max="13290" width="4.140625" style="4" customWidth="1"/>
    <col min="13291" max="13291" width="4.5703125" style="4" customWidth="1"/>
    <col min="13292" max="13292" width="19.85546875" style="4" customWidth="1"/>
    <col min="13293" max="13293" width="12.85546875" style="4" customWidth="1"/>
    <col min="13294" max="13294" width="5.7109375" style="4" customWidth="1"/>
    <col min="13295" max="13295" width="3.5703125" style="4" customWidth="1"/>
    <col min="13296" max="13296" width="10" style="4" customWidth="1"/>
    <col min="13297" max="13297" width="8" style="4" customWidth="1"/>
    <col min="13298" max="13298" width="29.28515625" style="4" customWidth="1"/>
    <col min="13299" max="13299" width="9.7109375" style="4" customWidth="1"/>
    <col min="13300" max="13300" width="4.7109375" style="4" customWidth="1"/>
    <col min="13301" max="13302" width="5" style="4" customWidth="1"/>
    <col min="13303" max="13303" width="9.85546875" style="4" customWidth="1"/>
    <col min="13304" max="13304" width="5.28515625" style="4" customWidth="1"/>
    <col min="13305" max="13305" width="8.7109375" style="4" customWidth="1"/>
    <col min="13306" max="13306" width="5" style="4" customWidth="1"/>
    <col min="13307" max="13307" width="10.42578125" style="4" customWidth="1"/>
    <col min="13308" max="13308" width="10.85546875" style="4" customWidth="1"/>
    <col min="13309" max="13309" width="6.28515625" style="4" customWidth="1"/>
    <col min="13310" max="13310" width="7.7109375" style="4" customWidth="1"/>
    <col min="13311" max="13311" width="7.42578125" style="4" customWidth="1"/>
    <col min="13312" max="13312" width="6.28515625" style="4" customWidth="1"/>
    <col min="13313" max="13313" width="6.42578125" style="4" customWidth="1"/>
    <col min="13314" max="13314" width="9.42578125" style="4" customWidth="1"/>
    <col min="13315" max="13315" width="6.85546875" style="4" customWidth="1"/>
    <col min="13316" max="13316" width="7.7109375" style="4" customWidth="1"/>
    <col min="13317" max="13317" width="6.5703125" style="4" customWidth="1"/>
    <col min="13318" max="13318" width="6.28515625" style="4" customWidth="1"/>
    <col min="13319" max="13319" width="8.28515625" style="4" customWidth="1"/>
    <col min="13320" max="13321" width="6.5703125" style="4" customWidth="1"/>
    <col min="13322" max="13322" width="8" style="4" customWidth="1"/>
    <col min="13323" max="13323" width="7.140625" style="4" customWidth="1"/>
    <col min="13324" max="13324" width="7" style="4" customWidth="1"/>
    <col min="13325" max="13325" width="7.28515625" style="4" customWidth="1"/>
    <col min="13326" max="13326" width="5.85546875" style="4" customWidth="1"/>
    <col min="13327" max="13327" width="5.7109375" style="4" customWidth="1"/>
    <col min="13328" max="13328" width="7.28515625" style="4" customWidth="1"/>
    <col min="13329" max="13329" width="6.42578125" style="4" customWidth="1"/>
    <col min="13330" max="13330" width="5.28515625" style="4" customWidth="1"/>
    <col min="13331" max="13332" width="5.85546875" style="4" customWidth="1"/>
    <col min="13333" max="13333" width="7.7109375" style="4" customWidth="1"/>
    <col min="13334" max="13334" width="6" style="4" customWidth="1"/>
    <col min="13335" max="13335" width="6.5703125" style="4" customWidth="1"/>
    <col min="13336" max="13336" width="5.85546875" style="4" customWidth="1"/>
    <col min="13337" max="13337" width="7.140625" style="4" customWidth="1"/>
    <col min="13338" max="13338" width="7.42578125" style="4" customWidth="1"/>
    <col min="13339" max="13340" width="5.85546875" style="4" customWidth="1"/>
    <col min="13341" max="13543" width="11.7109375" style="4"/>
    <col min="13544" max="13544" width="25.5703125" style="4" customWidth="1"/>
    <col min="13545" max="13545" width="12.42578125" style="4" customWidth="1"/>
    <col min="13546" max="13546" width="4.140625" style="4" customWidth="1"/>
    <col min="13547" max="13547" width="4.5703125" style="4" customWidth="1"/>
    <col min="13548" max="13548" width="19.85546875" style="4" customWidth="1"/>
    <col min="13549" max="13549" width="12.85546875" style="4" customWidth="1"/>
    <col min="13550" max="13550" width="5.7109375" style="4" customWidth="1"/>
    <col min="13551" max="13551" width="3.5703125" style="4" customWidth="1"/>
    <col min="13552" max="13552" width="10" style="4" customWidth="1"/>
    <col min="13553" max="13553" width="8" style="4" customWidth="1"/>
    <col min="13554" max="13554" width="29.28515625" style="4" customWidth="1"/>
    <col min="13555" max="13555" width="9.7109375" style="4" customWidth="1"/>
    <col min="13556" max="13556" width="4.7109375" style="4" customWidth="1"/>
    <col min="13557" max="13558" width="5" style="4" customWidth="1"/>
    <col min="13559" max="13559" width="9.85546875" style="4" customWidth="1"/>
    <col min="13560" max="13560" width="5.28515625" style="4" customWidth="1"/>
    <col min="13561" max="13561" width="8.7109375" style="4" customWidth="1"/>
    <col min="13562" max="13562" width="5" style="4" customWidth="1"/>
    <col min="13563" max="13563" width="10.42578125" style="4" customWidth="1"/>
    <col min="13564" max="13564" width="10.85546875" style="4" customWidth="1"/>
    <col min="13565" max="13565" width="6.28515625" style="4" customWidth="1"/>
    <col min="13566" max="13566" width="7.7109375" style="4" customWidth="1"/>
    <col min="13567" max="13567" width="7.42578125" style="4" customWidth="1"/>
    <col min="13568" max="13568" width="6.28515625" style="4" customWidth="1"/>
    <col min="13569" max="13569" width="6.42578125" style="4" customWidth="1"/>
    <col min="13570" max="13570" width="9.42578125" style="4" customWidth="1"/>
    <col min="13571" max="13571" width="6.85546875" style="4" customWidth="1"/>
    <col min="13572" max="13572" width="7.7109375" style="4" customWidth="1"/>
    <col min="13573" max="13573" width="6.5703125" style="4" customWidth="1"/>
    <col min="13574" max="13574" width="6.28515625" style="4" customWidth="1"/>
    <col min="13575" max="13575" width="8.28515625" style="4" customWidth="1"/>
    <col min="13576" max="13577" width="6.5703125" style="4" customWidth="1"/>
    <col min="13578" max="13578" width="8" style="4" customWidth="1"/>
    <col min="13579" max="13579" width="7.140625" style="4" customWidth="1"/>
    <col min="13580" max="13580" width="7" style="4" customWidth="1"/>
    <col min="13581" max="13581" width="7.28515625" style="4" customWidth="1"/>
    <col min="13582" max="13582" width="5.85546875" style="4" customWidth="1"/>
    <col min="13583" max="13583" width="5.7109375" style="4" customWidth="1"/>
    <col min="13584" max="13584" width="7.28515625" style="4" customWidth="1"/>
    <col min="13585" max="13585" width="6.42578125" style="4" customWidth="1"/>
    <col min="13586" max="13586" width="5.28515625" style="4" customWidth="1"/>
    <col min="13587" max="13588" width="5.85546875" style="4" customWidth="1"/>
    <col min="13589" max="13589" width="7.7109375" style="4" customWidth="1"/>
    <col min="13590" max="13590" width="6" style="4" customWidth="1"/>
    <col min="13591" max="13591" width="6.5703125" style="4" customWidth="1"/>
    <col min="13592" max="13592" width="5.85546875" style="4" customWidth="1"/>
    <col min="13593" max="13593" width="7.140625" style="4" customWidth="1"/>
    <col min="13594" max="13594" width="7.42578125" style="4" customWidth="1"/>
    <col min="13595" max="13596" width="5.85546875" style="4" customWidth="1"/>
    <col min="13597" max="13799" width="11.7109375" style="4"/>
    <col min="13800" max="13800" width="25.5703125" style="4" customWidth="1"/>
    <col min="13801" max="13801" width="12.42578125" style="4" customWidth="1"/>
    <col min="13802" max="13802" width="4.140625" style="4" customWidth="1"/>
    <col min="13803" max="13803" width="4.5703125" style="4" customWidth="1"/>
    <col min="13804" max="13804" width="19.85546875" style="4" customWidth="1"/>
    <col min="13805" max="13805" width="12.85546875" style="4" customWidth="1"/>
    <col min="13806" max="13806" width="5.7109375" style="4" customWidth="1"/>
    <col min="13807" max="13807" width="3.5703125" style="4" customWidth="1"/>
    <col min="13808" max="13808" width="10" style="4" customWidth="1"/>
    <col min="13809" max="13809" width="8" style="4" customWidth="1"/>
    <col min="13810" max="13810" width="29.28515625" style="4" customWidth="1"/>
    <col min="13811" max="13811" width="9.7109375" style="4" customWidth="1"/>
    <col min="13812" max="13812" width="4.7109375" style="4" customWidth="1"/>
    <col min="13813" max="13814" width="5" style="4" customWidth="1"/>
    <col min="13815" max="13815" width="9.85546875" style="4" customWidth="1"/>
    <col min="13816" max="13816" width="5.28515625" style="4" customWidth="1"/>
    <col min="13817" max="13817" width="8.7109375" style="4" customWidth="1"/>
    <col min="13818" max="13818" width="5" style="4" customWidth="1"/>
    <col min="13819" max="13819" width="10.42578125" style="4" customWidth="1"/>
    <col min="13820" max="13820" width="10.85546875" style="4" customWidth="1"/>
    <col min="13821" max="13821" width="6.28515625" style="4" customWidth="1"/>
    <col min="13822" max="13822" width="7.7109375" style="4" customWidth="1"/>
    <col min="13823" max="13823" width="7.42578125" style="4" customWidth="1"/>
    <col min="13824" max="13824" width="6.28515625" style="4" customWidth="1"/>
    <col min="13825" max="13825" width="6.42578125" style="4" customWidth="1"/>
    <col min="13826" max="13826" width="9.42578125" style="4" customWidth="1"/>
    <col min="13827" max="13827" width="6.85546875" style="4" customWidth="1"/>
    <col min="13828" max="13828" width="7.7109375" style="4" customWidth="1"/>
    <col min="13829" max="13829" width="6.5703125" style="4" customWidth="1"/>
    <col min="13830" max="13830" width="6.28515625" style="4" customWidth="1"/>
    <col min="13831" max="13831" width="8.28515625" style="4" customWidth="1"/>
    <col min="13832" max="13833" width="6.5703125" style="4" customWidth="1"/>
    <col min="13834" max="13834" width="8" style="4" customWidth="1"/>
    <col min="13835" max="13835" width="7.140625" style="4" customWidth="1"/>
    <col min="13836" max="13836" width="7" style="4" customWidth="1"/>
    <col min="13837" max="13837" width="7.28515625" style="4" customWidth="1"/>
    <col min="13838" max="13838" width="5.85546875" style="4" customWidth="1"/>
    <col min="13839" max="13839" width="5.7109375" style="4" customWidth="1"/>
    <col min="13840" max="13840" width="7.28515625" style="4" customWidth="1"/>
    <col min="13841" max="13841" width="6.42578125" style="4" customWidth="1"/>
    <col min="13842" max="13842" width="5.28515625" style="4" customWidth="1"/>
    <col min="13843" max="13844" width="5.85546875" style="4" customWidth="1"/>
    <col min="13845" max="13845" width="7.7109375" style="4" customWidth="1"/>
    <col min="13846" max="13846" width="6" style="4" customWidth="1"/>
    <col min="13847" max="13847" width="6.5703125" style="4" customWidth="1"/>
    <col min="13848" max="13848" width="5.85546875" style="4" customWidth="1"/>
    <col min="13849" max="13849" width="7.140625" style="4" customWidth="1"/>
    <col min="13850" max="13850" width="7.42578125" style="4" customWidth="1"/>
    <col min="13851" max="13852" width="5.85546875" style="4" customWidth="1"/>
    <col min="13853" max="14055" width="11.7109375" style="4"/>
    <col min="14056" max="14056" width="25.5703125" style="4" customWidth="1"/>
    <col min="14057" max="14057" width="12.42578125" style="4" customWidth="1"/>
    <col min="14058" max="14058" width="4.140625" style="4" customWidth="1"/>
    <col min="14059" max="14059" width="4.5703125" style="4" customWidth="1"/>
    <col min="14060" max="14060" width="19.85546875" style="4" customWidth="1"/>
    <col min="14061" max="14061" width="12.85546875" style="4" customWidth="1"/>
    <col min="14062" max="14062" width="5.7109375" style="4" customWidth="1"/>
    <col min="14063" max="14063" width="3.5703125" style="4" customWidth="1"/>
    <col min="14064" max="14064" width="10" style="4" customWidth="1"/>
    <col min="14065" max="14065" width="8" style="4" customWidth="1"/>
    <col min="14066" max="14066" width="29.28515625" style="4" customWidth="1"/>
    <col min="14067" max="14067" width="9.7109375" style="4" customWidth="1"/>
    <col min="14068" max="14068" width="4.7109375" style="4" customWidth="1"/>
    <col min="14069" max="14070" width="5" style="4" customWidth="1"/>
    <col min="14071" max="14071" width="9.85546875" style="4" customWidth="1"/>
    <col min="14072" max="14072" width="5.28515625" style="4" customWidth="1"/>
    <col min="14073" max="14073" width="8.7109375" style="4" customWidth="1"/>
    <col min="14074" max="14074" width="5" style="4" customWidth="1"/>
    <col min="14075" max="14075" width="10.42578125" style="4" customWidth="1"/>
    <col min="14076" max="14076" width="10.85546875" style="4" customWidth="1"/>
    <col min="14077" max="14077" width="6.28515625" style="4" customWidth="1"/>
    <col min="14078" max="14078" width="7.7109375" style="4" customWidth="1"/>
    <col min="14079" max="14079" width="7.42578125" style="4" customWidth="1"/>
    <col min="14080" max="14080" width="6.28515625" style="4" customWidth="1"/>
    <col min="14081" max="14081" width="6.42578125" style="4" customWidth="1"/>
    <col min="14082" max="14082" width="9.42578125" style="4" customWidth="1"/>
    <col min="14083" max="14083" width="6.85546875" style="4" customWidth="1"/>
    <col min="14084" max="14084" width="7.7109375" style="4" customWidth="1"/>
    <col min="14085" max="14085" width="6.5703125" style="4" customWidth="1"/>
    <col min="14086" max="14086" width="6.28515625" style="4" customWidth="1"/>
    <col min="14087" max="14087" width="8.28515625" style="4" customWidth="1"/>
    <col min="14088" max="14089" width="6.5703125" style="4" customWidth="1"/>
    <col min="14090" max="14090" width="8" style="4" customWidth="1"/>
    <col min="14091" max="14091" width="7.140625" style="4" customWidth="1"/>
    <col min="14092" max="14092" width="7" style="4" customWidth="1"/>
    <col min="14093" max="14093" width="7.28515625" style="4" customWidth="1"/>
    <col min="14094" max="14094" width="5.85546875" style="4" customWidth="1"/>
    <col min="14095" max="14095" width="5.7109375" style="4" customWidth="1"/>
    <col min="14096" max="14096" width="7.28515625" style="4" customWidth="1"/>
    <col min="14097" max="14097" width="6.42578125" style="4" customWidth="1"/>
    <col min="14098" max="14098" width="5.28515625" style="4" customWidth="1"/>
    <col min="14099" max="14100" width="5.85546875" style="4" customWidth="1"/>
    <col min="14101" max="14101" width="7.7109375" style="4" customWidth="1"/>
    <col min="14102" max="14102" width="6" style="4" customWidth="1"/>
    <col min="14103" max="14103" width="6.5703125" style="4" customWidth="1"/>
    <col min="14104" max="14104" width="5.85546875" style="4" customWidth="1"/>
    <col min="14105" max="14105" width="7.140625" style="4" customWidth="1"/>
    <col min="14106" max="14106" width="7.42578125" style="4" customWidth="1"/>
    <col min="14107" max="14108" width="5.85546875" style="4" customWidth="1"/>
    <col min="14109" max="14311" width="11.7109375" style="4"/>
    <col min="14312" max="14312" width="25.5703125" style="4" customWidth="1"/>
    <col min="14313" max="14313" width="12.42578125" style="4" customWidth="1"/>
    <col min="14314" max="14314" width="4.140625" style="4" customWidth="1"/>
    <col min="14315" max="14315" width="4.5703125" style="4" customWidth="1"/>
    <col min="14316" max="14316" width="19.85546875" style="4" customWidth="1"/>
    <col min="14317" max="14317" width="12.85546875" style="4" customWidth="1"/>
    <col min="14318" max="14318" width="5.7109375" style="4" customWidth="1"/>
    <col min="14319" max="14319" width="3.5703125" style="4" customWidth="1"/>
    <col min="14320" max="14320" width="10" style="4" customWidth="1"/>
    <col min="14321" max="14321" width="8" style="4" customWidth="1"/>
    <col min="14322" max="14322" width="29.28515625" style="4" customWidth="1"/>
    <col min="14323" max="14323" width="9.7109375" style="4" customWidth="1"/>
    <col min="14324" max="14324" width="4.7109375" style="4" customWidth="1"/>
    <col min="14325" max="14326" width="5" style="4" customWidth="1"/>
    <col min="14327" max="14327" width="9.85546875" style="4" customWidth="1"/>
    <col min="14328" max="14328" width="5.28515625" style="4" customWidth="1"/>
    <col min="14329" max="14329" width="8.7109375" style="4" customWidth="1"/>
    <col min="14330" max="14330" width="5" style="4" customWidth="1"/>
    <col min="14331" max="14331" width="10.42578125" style="4" customWidth="1"/>
    <col min="14332" max="14332" width="10.85546875" style="4" customWidth="1"/>
    <col min="14333" max="14333" width="6.28515625" style="4" customWidth="1"/>
    <col min="14334" max="14334" width="7.7109375" style="4" customWidth="1"/>
    <col min="14335" max="14335" width="7.42578125" style="4" customWidth="1"/>
    <col min="14336" max="14336" width="6.28515625" style="4" customWidth="1"/>
    <col min="14337" max="14337" width="6.42578125" style="4" customWidth="1"/>
    <col min="14338" max="14338" width="9.42578125" style="4" customWidth="1"/>
    <col min="14339" max="14339" width="6.85546875" style="4" customWidth="1"/>
    <col min="14340" max="14340" width="7.7109375" style="4" customWidth="1"/>
    <col min="14341" max="14341" width="6.5703125" style="4" customWidth="1"/>
    <col min="14342" max="14342" width="6.28515625" style="4" customWidth="1"/>
    <col min="14343" max="14343" width="8.28515625" style="4" customWidth="1"/>
    <col min="14344" max="14345" width="6.5703125" style="4" customWidth="1"/>
    <col min="14346" max="14346" width="8" style="4" customWidth="1"/>
    <col min="14347" max="14347" width="7.140625" style="4" customWidth="1"/>
    <col min="14348" max="14348" width="7" style="4" customWidth="1"/>
    <col min="14349" max="14349" width="7.28515625" style="4" customWidth="1"/>
    <col min="14350" max="14350" width="5.85546875" style="4" customWidth="1"/>
    <col min="14351" max="14351" width="5.7109375" style="4" customWidth="1"/>
    <col min="14352" max="14352" width="7.28515625" style="4" customWidth="1"/>
    <col min="14353" max="14353" width="6.42578125" style="4" customWidth="1"/>
    <col min="14354" max="14354" width="5.28515625" style="4" customWidth="1"/>
    <col min="14355" max="14356" width="5.85546875" style="4" customWidth="1"/>
    <col min="14357" max="14357" width="7.7109375" style="4" customWidth="1"/>
    <col min="14358" max="14358" width="6" style="4" customWidth="1"/>
    <col min="14359" max="14359" width="6.5703125" style="4" customWidth="1"/>
    <col min="14360" max="14360" width="5.85546875" style="4" customWidth="1"/>
    <col min="14361" max="14361" width="7.140625" style="4" customWidth="1"/>
    <col min="14362" max="14362" width="7.42578125" style="4" customWidth="1"/>
    <col min="14363" max="14364" width="5.85546875" style="4" customWidth="1"/>
    <col min="14365" max="14567" width="11.7109375" style="4"/>
    <col min="14568" max="14568" width="25.5703125" style="4" customWidth="1"/>
    <col min="14569" max="14569" width="12.42578125" style="4" customWidth="1"/>
    <col min="14570" max="14570" width="4.140625" style="4" customWidth="1"/>
    <col min="14571" max="14571" width="4.5703125" style="4" customWidth="1"/>
    <col min="14572" max="14572" width="19.85546875" style="4" customWidth="1"/>
    <col min="14573" max="14573" width="12.85546875" style="4" customWidth="1"/>
    <col min="14574" max="14574" width="5.7109375" style="4" customWidth="1"/>
    <col min="14575" max="14575" width="3.5703125" style="4" customWidth="1"/>
    <col min="14576" max="14576" width="10" style="4" customWidth="1"/>
    <col min="14577" max="14577" width="8" style="4" customWidth="1"/>
    <col min="14578" max="14578" width="29.28515625" style="4" customWidth="1"/>
    <col min="14579" max="14579" width="9.7109375" style="4" customWidth="1"/>
    <col min="14580" max="14580" width="4.7109375" style="4" customWidth="1"/>
    <col min="14581" max="14582" width="5" style="4" customWidth="1"/>
    <col min="14583" max="14583" width="9.85546875" style="4" customWidth="1"/>
    <col min="14584" max="14584" width="5.28515625" style="4" customWidth="1"/>
    <col min="14585" max="14585" width="8.7109375" style="4" customWidth="1"/>
    <col min="14586" max="14586" width="5" style="4" customWidth="1"/>
    <col min="14587" max="14587" width="10.42578125" style="4" customWidth="1"/>
    <col min="14588" max="14588" width="10.85546875" style="4" customWidth="1"/>
    <col min="14589" max="14589" width="6.28515625" style="4" customWidth="1"/>
    <col min="14590" max="14590" width="7.7109375" style="4" customWidth="1"/>
    <col min="14591" max="14591" width="7.42578125" style="4" customWidth="1"/>
    <col min="14592" max="14592" width="6.28515625" style="4" customWidth="1"/>
    <col min="14593" max="14593" width="6.42578125" style="4" customWidth="1"/>
    <col min="14594" max="14594" width="9.42578125" style="4" customWidth="1"/>
    <col min="14595" max="14595" width="6.85546875" style="4" customWidth="1"/>
    <col min="14596" max="14596" width="7.7109375" style="4" customWidth="1"/>
    <col min="14597" max="14597" width="6.5703125" style="4" customWidth="1"/>
    <col min="14598" max="14598" width="6.28515625" style="4" customWidth="1"/>
    <col min="14599" max="14599" width="8.28515625" style="4" customWidth="1"/>
    <col min="14600" max="14601" width="6.5703125" style="4" customWidth="1"/>
    <col min="14602" max="14602" width="8" style="4" customWidth="1"/>
    <col min="14603" max="14603" width="7.140625" style="4" customWidth="1"/>
    <col min="14604" max="14604" width="7" style="4" customWidth="1"/>
    <col min="14605" max="14605" width="7.28515625" style="4" customWidth="1"/>
    <col min="14606" max="14606" width="5.85546875" style="4" customWidth="1"/>
    <col min="14607" max="14607" width="5.7109375" style="4" customWidth="1"/>
    <col min="14608" max="14608" width="7.28515625" style="4" customWidth="1"/>
    <col min="14609" max="14609" width="6.42578125" style="4" customWidth="1"/>
    <col min="14610" max="14610" width="5.28515625" style="4" customWidth="1"/>
    <col min="14611" max="14612" width="5.85546875" style="4" customWidth="1"/>
    <col min="14613" max="14613" width="7.7109375" style="4" customWidth="1"/>
    <col min="14614" max="14614" width="6" style="4" customWidth="1"/>
    <col min="14615" max="14615" width="6.5703125" style="4" customWidth="1"/>
    <col min="14616" max="14616" width="5.85546875" style="4" customWidth="1"/>
    <col min="14617" max="14617" width="7.140625" style="4" customWidth="1"/>
    <col min="14618" max="14618" width="7.42578125" style="4" customWidth="1"/>
    <col min="14619" max="14620" width="5.85546875" style="4" customWidth="1"/>
    <col min="14621" max="14823" width="11.7109375" style="4"/>
    <col min="14824" max="14824" width="25.5703125" style="4" customWidth="1"/>
    <col min="14825" max="14825" width="12.42578125" style="4" customWidth="1"/>
    <col min="14826" max="14826" width="4.140625" style="4" customWidth="1"/>
    <col min="14827" max="14827" width="4.5703125" style="4" customWidth="1"/>
    <col min="14828" max="14828" width="19.85546875" style="4" customWidth="1"/>
    <col min="14829" max="14829" width="12.85546875" style="4" customWidth="1"/>
    <col min="14830" max="14830" width="5.7109375" style="4" customWidth="1"/>
    <col min="14831" max="14831" width="3.5703125" style="4" customWidth="1"/>
    <col min="14832" max="14832" width="10" style="4" customWidth="1"/>
    <col min="14833" max="14833" width="8" style="4" customWidth="1"/>
    <col min="14834" max="14834" width="29.28515625" style="4" customWidth="1"/>
    <col min="14835" max="14835" width="9.7109375" style="4" customWidth="1"/>
    <col min="14836" max="14836" width="4.7109375" style="4" customWidth="1"/>
    <col min="14837" max="14838" width="5" style="4" customWidth="1"/>
    <col min="14839" max="14839" width="9.85546875" style="4" customWidth="1"/>
    <col min="14840" max="14840" width="5.28515625" style="4" customWidth="1"/>
    <col min="14841" max="14841" width="8.7109375" style="4" customWidth="1"/>
    <col min="14842" max="14842" width="5" style="4" customWidth="1"/>
    <col min="14843" max="14843" width="10.42578125" style="4" customWidth="1"/>
    <col min="14844" max="14844" width="10.85546875" style="4" customWidth="1"/>
    <col min="14845" max="14845" width="6.28515625" style="4" customWidth="1"/>
    <col min="14846" max="14846" width="7.7109375" style="4" customWidth="1"/>
    <col min="14847" max="14847" width="7.42578125" style="4" customWidth="1"/>
    <col min="14848" max="14848" width="6.28515625" style="4" customWidth="1"/>
    <col min="14849" max="14849" width="6.42578125" style="4" customWidth="1"/>
    <col min="14850" max="14850" width="9.42578125" style="4" customWidth="1"/>
    <col min="14851" max="14851" width="6.85546875" style="4" customWidth="1"/>
    <col min="14852" max="14852" width="7.7109375" style="4" customWidth="1"/>
    <col min="14853" max="14853" width="6.5703125" style="4" customWidth="1"/>
    <col min="14854" max="14854" width="6.28515625" style="4" customWidth="1"/>
    <col min="14855" max="14855" width="8.28515625" style="4" customWidth="1"/>
    <col min="14856" max="14857" width="6.5703125" style="4" customWidth="1"/>
    <col min="14858" max="14858" width="8" style="4" customWidth="1"/>
    <col min="14859" max="14859" width="7.140625" style="4" customWidth="1"/>
    <col min="14860" max="14860" width="7" style="4" customWidth="1"/>
    <col min="14861" max="14861" width="7.28515625" style="4" customWidth="1"/>
    <col min="14862" max="14862" width="5.85546875" style="4" customWidth="1"/>
    <col min="14863" max="14863" width="5.7109375" style="4" customWidth="1"/>
    <col min="14864" max="14864" width="7.28515625" style="4" customWidth="1"/>
    <col min="14865" max="14865" width="6.42578125" style="4" customWidth="1"/>
    <col min="14866" max="14866" width="5.28515625" style="4" customWidth="1"/>
    <col min="14867" max="14868" width="5.85546875" style="4" customWidth="1"/>
    <col min="14869" max="14869" width="7.7109375" style="4" customWidth="1"/>
    <col min="14870" max="14870" width="6" style="4" customWidth="1"/>
    <col min="14871" max="14871" width="6.5703125" style="4" customWidth="1"/>
    <col min="14872" max="14872" width="5.85546875" style="4" customWidth="1"/>
    <col min="14873" max="14873" width="7.140625" style="4" customWidth="1"/>
    <col min="14874" max="14874" width="7.42578125" style="4" customWidth="1"/>
    <col min="14875" max="14876" width="5.85546875" style="4" customWidth="1"/>
    <col min="14877" max="15079" width="11.7109375" style="4"/>
    <col min="15080" max="15080" width="25.5703125" style="4" customWidth="1"/>
    <col min="15081" max="15081" width="12.42578125" style="4" customWidth="1"/>
    <col min="15082" max="15082" width="4.140625" style="4" customWidth="1"/>
    <col min="15083" max="15083" width="4.5703125" style="4" customWidth="1"/>
    <col min="15084" max="15084" width="19.85546875" style="4" customWidth="1"/>
    <col min="15085" max="15085" width="12.85546875" style="4" customWidth="1"/>
    <col min="15086" max="15086" width="5.7109375" style="4" customWidth="1"/>
    <col min="15087" max="15087" width="3.5703125" style="4" customWidth="1"/>
    <col min="15088" max="15088" width="10" style="4" customWidth="1"/>
    <col min="15089" max="15089" width="8" style="4" customWidth="1"/>
    <col min="15090" max="15090" width="29.28515625" style="4" customWidth="1"/>
    <col min="15091" max="15091" width="9.7109375" style="4" customWidth="1"/>
    <col min="15092" max="15092" width="4.7109375" style="4" customWidth="1"/>
    <col min="15093" max="15094" width="5" style="4" customWidth="1"/>
    <col min="15095" max="15095" width="9.85546875" style="4" customWidth="1"/>
    <col min="15096" max="15096" width="5.28515625" style="4" customWidth="1"/>
    <col min="15097" max="15097" width="8.7109375" style="4" customWidth="1"/>
    <col min="15098" max="15098" width="5" style="4" customWidth="1"/>
    <col min="15099" max="15099" width="10.42578125" style="4" customWidth="1"/>
    <col min="15100" max="15100" width="10.85546875" style="4" customWidth="1"/>
    <col min="15101" max="15101" width="6.28515625" style="4" customWidth="1"/>
    <col min="15102" max="15102" width="7.7109375" style="4" customWidth="1"/>
    <col min="15103" max="15103" width="7.42578125" style="4" customWidth="1"/>
    <col min="15104" max="15104" width="6.28515625" style="4" customWidth="1"/>
    <col min="15105" max="15105" width="6.42578125" style="4" customWidth="1"/>
    <col min="15106" max="15106" width="9.42578125" style="4" customWidth="1"/>
    <col min="15107" max="15107" width="6.85546875" style="4" customWidth="1"/>
    <col min="15108" max="15108" width="7.7109375" style="4" customWidth="1"/>
    <col min="15109" max="15109" width="6.5703125" style="4" customWidth="1"/>
    <col min="15110" max="15110" width="6.28515625" style="4" customWidth="1"/>
    <col min="15111" max="15111" width="8.28515625" style="4" customWidth="1"/>
    <col min="15112" max="15113" width="6.5703125" style="4" customWidth="1"/>
    <col min="15114" max="15114" width="8" style="4" customWidth="1"/>
    <col min="15115" max="15115" width="7.140625" style="4" customWidth="1"/>
    <col min="15116" max="15116" width="7" style="4" customWidth="1"/>
    <col min="15117" max="15117" width="7.28515625" style="4" customWidth="1"/>
    <col min="15118" max="15118" width="5.85546875" style="4" customWidth="1"/>
    <col min="15119" max="15119" width="5.7109375" style="4" customWidth="1"/>
    <col min="15120" max="15120" width="7.28515625" style="4" customWidth="1"/>
    <col min="15121" max="15121" width="6.42578125" style="4" customWidth="1"/>
    <col min="15122" max="15122" width="5.28515625" style="4" customWidth="1"/>
    <col min="15123" max="15124" width="5.85546875" style="4" customWidth="1"/>
    <col min="15125" max="15125" width="7.7109375" style="4" customWidth="1"/>
    <col min="15126" max="15126" width="6" style="4" customWidth="1"/>
    <col min="15127" max="15127" width="6.5703125" style="4" customWidth="1"/>
    <col min="15128" max="15128" width="5.85546875" style="4" customWidth="1"/>
    <col min="15129" max="15129" width="7.140625" style="4" customWidth="1"/>
    <col min="15130" max="15130" width="7.42578125" style="4" customWidth="1"/>
    <col min="15131" max="15132" width="5.85546875" style="4" customWidth="1"/>
    <col min="15133" max="15335" width="11.7109375" style="4"/>
    <col min="15336" max="15336" width="25.5703125" style="4" customWidth="1"/>
    <col min="15337" max="15337" width="12.42578125" style="4" customWidth="1"/>
    <col min="15338" max="15338" width="4.140625" style="4" customWidth="1"/>
    <col min="15339" max="15339" width="4.5703125" style="4" customWidth="1"/>
    <col min="15340" max="15340" width="19.85546875" style="4" customWidth="1"/>
    <col min="15341" max="15341" width="12.85546875" style="4" customWidth="1"/>
    <col min="15342" max="15342" width="5.7109375" style="4" customWidth="1"/>
    <col min="15343" max="15343" width="3.5703125" style="4" customWidth="1"/>
    <col min="15344" max="15344" width="10" style="4" customWidth="1"/>
    <col min="15345" max="15345" width="8" style="4" customWidth="1"/>
    <col min="15346" max="15346" width="29.28515625" style="4" customWidth="1"/>
    <col min="15347" max="15347" width="9.7109375" style="4" customWidth="1"/>
    <col min="15348" max="15348" width="4.7109375" style="4" customWidth="1"/>
    <col min="15349" max="15350" width="5" style="4" customWidth="1"/>
    <col min="15351" max="15351" width="9.85546875" style="4" customWidth="1"/>
    <col min="15352" max="15352" width="5.28515625" style="4" customWidth="1"/>
    <col min="15353" max="15353" width="8.7109375" style="4" customWidth="1"/>
    <col min="15354" max="15354" width="5" style="4" customWidth="1"/>
    <col min="15355" max="15355" width="10.42578125" style="4" customWidth="1"/>
    <col min="15356" max="15356" width="10.85546875" style="4" customWidth="1"/>
    <col min="15357" max="15357" width="6.28515625" style="4" customWidth="1"/>
    <col min="15358" max="15358" width="7.7109375" style="4" customWidth="1"/>
    <col min="15359" max="15359" width="7.42578125" style="4" customWidth="1"/>
    <col min="15360" max="15360" width="6.28515625" style="4" customWidth="1"/>
    <col min="15361" max="15361" width="6.42578125" style="4" customWidth="1"/>
    <col min="15362" max="15362" width="9.42578125" style="4" customWidth="1"/>
    <col min="15363" max="15363" width="6.85546875" style="4" customWidth="1"/>
    <col min="15364" max="15364" width="7.7109375" style="4" customWidth="1"/>
    <col min="15365" max="15365" width="6.5703125" style="4" customWidth="1"/>
    <col min="15366" max="15366" width="6.28515625" style="4" customWidth="1"/>
    <col min="15367" max="15367" width="8.28515625" style="4" customWidth="1"/>
    <col min="15368" max="15369" width="6.5703125" style="4" customWidth="1"/>
    <col min="15370" max="15370" width="8" style="4" customWidth="1"/>
    <col min="15371" max="15371" width="7.140625" style="4" customWidth="1"/>
    <col min="15372" max="15372" width="7" style="4" customWidth="1"/>
    <col min="15373" max="15373" width="7.28515625" style="4" customWidth="1"/>
    <col min="15374" max="15374" width="5.85546875" style="4" customWidth="1"/>
    <col min="15375" max="15375" width="5.7109375" style="4" customWidth="1"/>
    <col min="15376" max="15376" width="7.28515625" style="4" customWidth="1"/>
    <col min="15377" max="15377" width="6.42578125" style="4" customWidth="1"/>
    <col min="15378" max="15378" width="5.28515625" style="4" customWidth="1"/>
    <col min="15379" max="15380" width="5.85546875" style="4" customWidth="1"/>
    <col min="15381" max="15381" width="7.7109375" style="4" customWidth="1"/>
    <col min="15382" max="15382" width="6" style="4" customWidth="1"/>
    <col min="15383" max="15383" width="6.5703125" style="4" customWidth="1"/>
    <col min="15384" max="15384" width="5.85546875" style="4" customWidth="1"/>
    <col min="15385" max="15385" width="7.140625" style="4" customWidth="1"/>
    <col min="15386" max="15386" width="7.42578125" style="4" customWidth="1"/>
    <col min="15387" max="15388" width="5.85546875" style="4" customWidth="1"/>
    <col min="15389" max="15591" width="11.7109375" style="4"/>
    <col min="15592" max="15592" width="25.5703125" style="4" customWidth="1"/>
    <col min="15593" max="15593" width="12.42578125" style="4" customWidth="1"/>
    <col min="15594" max="15594" width="4.140625" style="4" customWidth="1"/>
    <col min="15595" max="15595" width="4.5703125" style="4" customWidth="1"/>
    <col min="15596" max="15596" width="19.85546875" style="4" customWidth="1"/>
    <col min="15597" max="15597" width="12.85546875" style="4" customWidth="1"/>
    <col min="15598" max="15598" width="5.7109375" style="4" customWidth="1"/>
    <col min="15599" max="15599" width="3.5703125" style="4" customWidth="1"/>
    <col min="15600" max="15600" width="10" style="4" customWidth="1"/>
    <col min="15601" max="15601" width="8" style="4" customWidth="1"/>
    <col min="15602" max="15602" width="29.28515625" style="4" customWidth="1"/>
    <col min="15603" max="15603" width="9.7109375" style="4" customWidth="1"/>
    <col min="15604" max="15604" width="4.7109375" style="4" customWidth="1"/>
    <col min="15605" max="15606" width="5" style="4" customWidth="1"/>
    <col min="15607" max="15607" width="9.85546875" style="4" customWidth="1"/>
    <col min="15608" max="15608" width="5.28515625" style="4" customWidth="1"/>
    <col min="15609" max="15609" width="8.7109375" style="4" customWidth="1"/>
    <col min="15610" max="15610" width="5" style="4" customWidth="1"/>
    <col min="15611" max="15611" width="10.42578125" style="4" customWidth="1"/>
    <col min="15612" max="15612" width="10.85546875" style="4" customWidth="1"/>
    <col min="15613" max="15613" width="6.28515625" style="4" customWidth="1"/>
    <col min="15614" max="15614" width="7.7109375" style="4" customWidth="1"/>
    <col min="15615" max="15615" width="7.42578125" style="4" customWidth="1"/>
    <col min="15616" max="15616" width="6.28515625" style="4" customWidth="1"/>
    <col min="15617" max="15617" width="6.42578125" style="4" customWidth="1"/>
    <col min="15618" max="15618" width="9.42578125" style="4" customWidth="1"/>
    <col min="15619" max="15619" width="6.85546875" style="4" customWidth="1"/>
    <col min="15620" max="15620" width="7.7109375" style="4" customWidth="1"/>
    <col min="15621" max="15621" width="6.5703125" style="4" customWidth="1"/>
    <col min="15622" max="15622" width="6.28515625" style="4" customWidth="1"/>
    <col min="15623" max="15623" width="8.28515625" style="4" customWidth="1"/>
    <col min="15624" max="15625" width="6.5703125" style="4" customWidth="1"/>
    <col min="15626" max="15626" width="8" style="4" customWidth="1"/>
    <col min="15627" max="15627" width="7.140625" style="4" customWidth="1"/>
    <col min="15628" max="15628" width="7" style="4" customWidth="1"/>
    <col min="15629" max="15629" width="7.28515625" style="4" customWidth="1"/>
    <col min="15630" max="15630" width="5.85546875" style="4" customWidth="1"/>
    <col min="15631" max="15631" width="5.7109375" style="4" customWidth="1"/>
    <col min="15632" max="15632" width="7.28515625" style="4" customWidth="1"/>
    <col min="15633" max="15633" width="6.42578125" style="4" customWidth="1"/>
    <col min="15634" max="15634" width="5.28515625" style="4" customWidth="1"/>
    <col min="15635" max="15636" width="5.85546875" style="4" customWidth="1"/>
    <col min="15637" max="15637" width="7.7109375" style="4" customWidth="1"/>
    <col min="15638" max="15638" width="6" style="4" customWidth="1"/>
    <col min="15639" max="15639" width="6.5703125" style="4" customWidth="1"/>
    <col min="15640" max="15640" width="5.85546875" style="4" customWidth="1"/>
    <col min="15641" max="15641" width="7.140625" style="4" customWidth="1"/>
    <col min="15642" max="15642" width="7.42578125" style="4" customWidth="1"/>
    <col min="15643" max="15644" width="5.85546875" style="4" customWidth="1"/>
    <col min="15645" max="15847" width="11.7109375" style="4"/>
    <col min="15848" max="15848" width="25.5703125" style="4" customWidth="1"/>
    <col min="15849" max="15849" width="12.42578125" style="4" customWidth="1"/>
    <col min="15850" max="15850" width="4.140625" style="4" customWidth="1"/>
    <col min="15851" max="15851" width="4.5703125" style="4" customWidth="1"/>
    <col min="15852" max="15852" width="19.85546875" style="4" customWidth="1"/>
    <col min="15853" max="15853" width="12.85546875" style="4" customWidth="1"/>
    <col min="15854" max="15854" width="5.7109375" style="4" customWidth="1"/>
    <col min="15855" max="15855" width="3.5703125" style="4" customWidth="1"/>
    <col min="15856" max="15856" width="10" style="4" customWidth="1"/>
    <col min="15857" max="15857" width="8" style="4" customWidth="1"/>
    <col min="15858" max="15858" width="29.28515625" style="4" customWidth="1"/>
    <col min="15859" max="15859" width="9.7109375" style="4" customWidth="1"/>
    <col min="15860" max="15860" width="4.7109375" style="4" customWidth="1"/>
    <col min="15861" max="15862" width="5" style="4" customWidth="1"/>
    <col min="15863" max="15863" width="9.85546875" style="4" customWidth="1"/>
    <col min="15864" max="15864" width="5.28515625" style="4" customWidth="1"/>
    <col min="15865" max="15865" width="8.7109375" style="4" customWidth="1"/>
    <col min="15866" max="15866" width="5" style="4" customWidth="1"/>
    <col min="15867" max="15867" width="10.42578125" style="4" customWidth="1"/>
    <col min="15868" max="15868" width="10.85546875" style="4" customWidth="1"/>
    <col min="15869" max="15869" width="6.28515625" style="4" customWidth="1"/>
    <col min="15870" max="15870" width="7.7109375" style="4" customWidth="1"/>
    <col min="15871" max="15871" width="7.42578125" style="4" customWidth="1"/>
    <col min="15872" max="15872" width="6.28515625" style="4" customWidth="1"/>
    <col min="15873" max="15873" width="6.42578125" style="4" customWidth="1"/>
    <col min="15874" max="15874" width="9.42578125" style="4" customWidth="1"/>
    <col min="15875" max="15875" width="6.85546875" style="4" customWidth="1"/>
    <col min="15876" max="15876" width="7.7109375" style="4" customWidth="1"/>
    <col min="15877" max="15877" width="6.5703125" style="4" customWidth="1"/>
    <col min="15878" max="15878" width="6.28515625" style="4" customWidth="1"/>
    <col min="15879" max="15879" width="8.28515625" style="4" customWidth="1"/>
    <col min="15880" max="15881" width="6.5703125" style="4" customWidth="1"/>
    <col min="15882" max="15882" width="8" style="4" customWidth="1"/>
    <col min="15883" max="15883" width="7.140625" style="4" customWidth="1"/>
    <col min="15884" max="15884" width="7" style="4" customWidth="1"/>
    <col min="15885" max="15885" width="7.28515625" style="4" customWidth="1"/>
    <col min="15886" max="15886" width="5.85546875" style="4" customWidth="1"/>
    <col min="15887" max="15887" width="5.7109375" style="4" customWidth="1"/>
    <col min="15888" max="15888" width="7.28515625" style="4" customWidth="1"/>
    <col min="15889" max="15889" width="6.42578125" style="4" customWidth="1"/>
    <col min="15890" max="15890" width="5.28515625" style="4" customWidth="1"/>
    <col min="15891" max="15892" width="5.85546875" style="4" customWidth="1"/>
    <col min="15893" max="15893" width="7.7109375" style="4" customWidth="1"/>
    <col min="15894" max="15894" width="6" style="4" customWidth="1"/>
    <col min="15895" max="15895" width="6.5703125" style="4" customWidth="1"/>
    <col min="15896" max="15896" width="5.85546875" style="4" customWidth="1"/>
    <col min="15897" max="15897" width="7.140625" style="4" customWidth="1"/>
    <col min="15898" max="15898" width="7.42578125" style="4" customWidth="1"/>
    <col min="15899" max="15900" width="5.85546875" style="4" customWidth="1"/>
    <col min="15901" max="16103" width="11.7109375" style="4"/>
    <col min="16104" max="16104" width="25.5703125" style="4" customWidth="1"/>
    <col min="16105" max="16105" width="12.42578125" style="4" customWidth="1"/>
    <col min="16106" max="16106" width="4.140625" style="4" customWidth="1"/>
    <col min="16107" max="16107" width="4.5703125" style="4" customWidth="1"/>
    <col min="16108" max="16108" width="19.85546875" style="4" customWidth="1"/>
    <col min="16109" max="16109" width="12.85546875" style="4" customWidth="1"/>
    <col min="16110" max="16110" width="5.7109375" style="4" customWidth="1"/>
    <col min="16111" max="16111" width="3.5703125" style="4" customWidth="1"/>
    <col min="16112" max="16112" width="10" style="4" customWidth="1"/>
    <col min="16113" max="16113" width="8" style="4" customWidth="1"/>
    <col min="16114" max="16114" width="29.28515625" style="4" customWidth="1"/>
    <col min="16115" max="16115" width="9.7109375" style="4" customWidth="1"/>
    <col min="16116" max="16116" width="4.7109375" style="4" customWidth="1"/>
    <col min="16117" max="16118" width="5" style="4" customWidth="1"/>
    <col min="16119" max="16119" width="9.85546875" style="4" customWidth="1"/>
    <col min="16120" max="16120" width="5.28515625" style="4" customWidth="1"/>
    <col min="16121" max="16121" width="8.7109375" style="4" customWidth="1"/>
    <col min="16122" max="16122" width="5" style="4" customWidth="1"/>
    <col min="16123" max="16123" width="10.42578125" style="4" customWidth="1"/>
    <col min="16124" max="16124" width="10.85546875" style="4" customWidth="1"/>
    <col min="16125" max="16125" width="6.28515625" style="4" customWidth="1"/>
    <col min="16126" max="16126" width="7.7109375" style="4" customWidth="1"/>
    <col min="16127" max="16127" width="7.42578125" style="4" customWidth="1"/>
    <col min="16128" max="16128" width="6.28515625" style="4" customWidth="1"/>
    <col min="16129" max="16129" width="6.42578125" style="4" customWidth="1"/>
    <col min="16130" max="16130" width="9.42578125" style="4" customWidth="1"/>
    <col min="16131" max="16131" width="6.85546875" style="4" customWidth="1"/>
    <col min="16132" max="16132" width="7.7109375" style="4" customWidth="1"/>
    <col min="16133" max="16133" width="6.5703125" style="4" customWidth="1"/>
    <col min="16134" max="16134" width="6.28515625" style="4" customWidth="1"/>
    <col min="16135" max="16135" width="8.28515625" style="4" customWidth="1"/>
    <col min="16136" max="16137" width="6.5703125" style="4" customWidth="1"/>
    <col min="16138" max="16138" width="8" style="4" customWidth="1"/>
    <col min="16139" max="16139" width="7.140625" style="4" customWidth="1"/>
    <col min="16140" max="16140" width="7" style="4" customWidth="1"/>
    <col min="16141" max="16141" width="7.28515625" style="4" customWidth="1"/>
    <col min="16142" max="16142" width="5.85546875" style="4" customWidth="1"/>
    <col min="16143" max="16143" width="5.7109375" style="4" customWidth="1"/>
    <col min="16144" max="16144" width="7.28515625" style="4" customWidth="1"/>
    <col min="16145" max="16145" width="6.42578125" style="4" customWidth="1"/>
    <col min="16146" max="16146" width="5.28515625" style="4" customWidth="1"/>
    <col min="16147" max="16148" width="5.85546875" style="4" customWidth="1"/>
    <col min="16149" max="16149" width="7.7109375" style="4" customWidth="1"/>
    <col min="16150" max="16150" width="6" style="4" customWidth="1"/>
    <col min="16151" max="16151" width="6.5703125" style="4" customWidth="1"/>
    <col min="16152" max="16152" width="5.85546875" style="4" customWidth="1"/>
    <col min="16153" max="16153" width="7.140625" style="4" customWidth="1"/>
    <col min="16154" max="16154" width="7.42578125" style="4" customWidth="1"/>
    <col min="16155" max="16156" width="5.85546875" style="4" customWidth="1"/>
    <col min="16157" max="16384" width="11.7109375" style="4"/>
  </cols>
  <sheetData>
    <row r="1" spans="1:66" ht="15.75" x14ac:dyDescent="0.25">
      <c r="J1" s="514"/>
      <c r="K1" s="10"/>
      <c r="M1" s="10"/>
      <c r="N1" s="10"/>
      <c r="O1" s="10"/>
      <c r="Q1" s="12"/>
      <c r="R1" s="12"/>
      <c r="S1" s="494" t="s">
        <v>247</v>
      </c>
      <c r="T1" s="12"/>
      <c r="U1" s="12"/>
      <c r="V1" s="12"/>
      <c r="W1" s="12"/>
      <c r="X1" s="495"/>
      <c r="Y1" s="12"/>
      <c r="Z1" s="12"/>
      <c r="AH1" s="494" t="s">
        <v>294</v>
      </c>
      <c r="AO1" s="498"/>
      <c r="AP1" s="499"/>
    </row>
    <row r="2" spans="1:66" ht="16.5" customHeight="1" x14ac:dyDescent="0.25">
      <c r="J2" s="514"/>
      <c r="K2" s="10"/>
      <c r="M2" s="10"/>
      <c r="N2" s="10"/>
      <c r="O2" s="10"/>
      <c r="Q2" s="12"/>
      <c r="R2" s="12"/>
      <c r="S2" s="494"/>
      <c r="T2" s="12"/>
      <c r="U2" s="12"/>
      <c r="V2" s="12"/>
      <c r="W2" s="12"/>
      <c r="X2" s="495"/>
      <c r="Y2" s="12"/>
      <c r="Z2" s="12"/>
      <c r="AH2" s="494" t="s">
        <v>49</v>
      </c>
    </row>
    <row r="3" spans="1:66" ht="18" x14ac:dyDescent="0.25">
      <c r="C3" s="501"/>
      <c r="D3" s="501"/>
      <c r="E3" s="501"/>
      <c r="F3" s="501"/>
      <c r="G3" s="501"/>
      <c r="H3" s="501"/>
      <c r="I3" s="501"/>
      <c r="J3" s="515"/>
      <c r="K3" s="501"/>
      <c r="M3" s="10"/>
      <c r="N3" s="10" t="s">
        <v>81</v>
      </c>
      <c r="O3" s="10"/>
      <c r="Q3" s="12"/>
      <c r="R3" s="12"/>
      <c r="S3" s="494" t="s">
        <v>81</v>
      </c>
      <c r="T3" s="12"/>
      <c r="U3" s="12"/>
      <c r="V3" s="12"/>
      <c r="W3" s="12"/>
      <c r="X3" s="495"/>
      <c r="Y3" s="12"/>
      <c r="Z3" s="12"/>
      <c r="AH3" s="494" t="s">
        <v>250</v>
      </c>
    </row>
    <row r="4" spans="1:66" ht="14.25" customHeight="1" thickBot="1" x14ac:dyDescent="0.3">
      <c r="G4" s="10"/>
      <c r="H4" s="10"/>
      <c r="J4" s="514"/>
      <c r="K4" s="10"/>
      <c r="M4" s="10"/>
      <c r="N4" s="10"/>
      <c r="O4" s="10"/>
      <c r="S4" s="10"/>
      <c r="T4" s="4" t="s">
        <v>81</v>
      </c>
      <c r="X4" s="502" t="s">
        <v>81</v>
      </c>
      <c r="Y4" s="434">
        <v>43883</v>
      </c>
      <c r="Z4" s="503"/>
      <c r="AH4" s="10" t="s">
        <v>50</v>
      </c>
    </row>
    <row r="5" spans="1:66" ht="15" customHeight="1" thickBot="1" x14ac:dyDescent="0.3">
      <c r="A5" s="514" t="s">
        <v>81</v>
      </c>
      <c r="B5" s="10"/>
      <c r="C5" s="10"/>
      <c r="D5" s="10"/>
      <c r="E5" s="10"/>
      <c r="F5" s="10"/>
      <c r="G5" s="10"/>
      <c r="H5" s="10"/>
      <c r="I5" s="10"/>
      <c r="J5" s="514"/>
      <c r="K5" s="10"/>
      <c r="L5" s="436"/>
      <c r="M5" s="10"/>
      <c r="N5" s="10"/>
      <c r="O5" s="10"/>
      <c r="P5" s="436"/>
      <c r="Q5" s="10"/>
      <c r="R5" s="10"/>
      <c r="S5" s="435"/>
      <c r="T5" s="110"/>
      <c r="U5" s="110"/>
      <c r="V5" s="110"/>
      <c r="W5" s="110"/>
      <c r="X5" s="110"/>
      <c r="Y5" s="110" t="s">
        <v>612</v>
      </c>
      <c r="Z5" s="110"/>
      <c r="AA5" s="436"/>
      <c r="AB5" s="436"/>
      <c r="AC5" s="436">
        <v>43873</v>
      </c>
      <c r="AD5" s="438"/>
      <c r="AE5" s="436" t="s">
        <v>616</v>
      </c>
      <c r="AF5" s="10" t="s">
        <v>616</v>
      </c>
      <c r="AG5" s="10"/>
      <c r="AH5" s="435"/>
      <c r="AI5" s="10"/>
      <c r="AK5" s="435"/>
      <c r="AL5" s="10"/>
      <c r="AM5" s="10"/>
      <c r="AN5" s="10"/>
      <c r="AO5" s="439"/>
      <c r="AP5" s="10"/>
      <c r="AQ5" s="10"/>
      <c r="AR5" s="10"/>
      <c r="AS5" s="575" t="s">
        <v>617</v>
      </c>
      <c r="AT5" s="575" t="s">
        <v>618</v>
      </c>
      <c r="AU5" s="575" t="s">
        <v>622</v>
      </c>
    </row>
    <row r="6" spans="1:66" s="10" customFormat="1" ht="15" customHeight="1" thickBot="1" x14ac:dyDescent="0.3">
      <c r="A6" s="514" t="s">
        <v>81</v>
      </c>
      <c r="B6" s="10" t="s">
        <v>81</v>
      </c>
      <c r="C6" s="10" t="s">
        <v>53</v>
      </c>
      <c r="G6" s="10" t="s">
        <v>54</v>
      </c>
      <c r="J6" s="514"/>
      <c r="L6" s="435">
        <v>2019</v>
      </c>
      <c r="M6" s="10" t="s">
        <v>55</v>
      </c>
      <c r="O6" s="10" t="s">
        <v>56</v>
      </c>
      <c r="P6" s="436"/>
      <c r="Q6" s="10" t="s">
        <v>57</v>
      </c>
      <c r="R6" s="10" t="s">
        <v>84</v>
      </c>
      <c r="S6" s="435" t="s">
        <v>58</v>
      </c>
      <c r="T6" s="339">
        <v>43764</v>
      </c>
      <c r="U6" s="110" t="s">
        <v>634</v>
      </c>
      <c r="V6" s="339">
        <v>43813</v>
      </c>
      <c r="W6" s="110"/>
      <c r="X6" s="110" t="s">
        <v>59</v>
      </c>
      <c r="Y6" s="110" t="s">
        <v>615</v>
      </c>
      <c r="Z6" s="10" t="s">
        <v>615</v>
      </c>
      <c r="AA6" s="10" t="s">
        <v>53</v>
      </c>
      <c r="AB6" s="10" t="s">
        <v>60</v>
      </c>
      <c r="AC6" s="438" t="s">
        <v>55</v>
      </c>
      <c r="AD6" s="504">
        <v>365</v>
      </c>
      <c r="AE6" s="10">
        <v>365</v>
      </c>
      <c r="AF6" s="10">
        <v>365</v>
      </c>
      <c r="AH6" s="435"/>
      <c r="AI6" s="438"/>
      <c r="AJ6" s="435" t="s">
        <v>61</v>
      </c>
      <c r="AK6" s="435"/>
      <c r="AN6" s="10" t="s">
        <v>62</v>
      </c>
      <c r="AO6" s="439"/>
      <c r="AP6" s="437"/>
      <c r="AQ6" s="10" t="s">
        <v>248</v>
      </c>
      <c r="AS6" s="576"/>
      <c r="AT6" s="576"/>
      <c r="AU6" s="576"/>
      <c r="AW6" s="578" t="s">
        <v>623</v>
      </c>
      <c r="AX6" s="579"/>
      <c r="AY6" s="580"/>
    </row>
    <row r="7" spans="1:66" s="10" customFormat="1" ht="15" customHeight="1" thickBot="1" x14ac:dyDescent="0.3">
      <c r="A7" s="514"/>
      <c r="B7" s="10" t="s">
        <v>65</v>
      </c>
      <c r="C7" s="10" t="s">
        <v>66</v>
      </c>
      <c r="E7" s="10" t="s">
        <v>67</v>
      </c>
      <c r="G7" s="10" t="s">
        <v>68</v>
      </c>
      <c r="H7" s="10" t="s">
        <v>69</v>
      </c>
      <c r="I7" s="10" t="s">
        <v>70</v>
      </c>
      <c r="J7" s="514"/>
      <c r="L7" s="436" t="s">
        <v>71</v>
      </c>
      <c r="M7" s="10" t="s">
        <v>72</v>
      </c>
      <c r="N7" s="10" t="s">
        <v>73</v>
      </c>
      <c r="O7" s="10" t="s">
        <v>74</v>
      </c>
      <c r="P7" s="436" t="s">
        <v>631</v>
      </c>
      <c r="Q7" s="10" t="s">
        <v>55</v>
      </c>
      <c r="R7" s="10" t="s">
        <v>85</v>
      </c>
      <c r="S7" s="435" t="s">
        <v>75</v>
      </c>
      <c r="T7" s="110" t="s">
        <v>63</v>
      </c>
      <c r="U7" s="110" t="s">
        <v>633</v>
      </c>
      <c r="V7" s="110" t="s">
        <v>614</v>
      </c>
      <c r="W7" s="110" t="s">
        <v>614</v>
      </c>
      <c r="X7" s="110" t="s">
        <v>76</v>
      </c>
      <c r="Y7" s="110" t="s">
        <v>53</v>
      </c>
      <c r="Z7" s="10" t="s">
        <v>53</v>
      </c>
      <c r="AA7" s="10" t="s">
        <v>77</v>
      </c>
      <c r="AB7" s="10" t="s">
        <v>75</v>
      </c>
      <c r="AC7" s="438" t="s">
        <v>78</v>
      </c>
      <c r="AD7" s="438" t="s">
        <v>75</v>
      </c>
      <c r="AE7" s="10" t="s">
        <v>75</v>
      </c>
      <c r="AF7" s="10" t="s">
        <v>79</v>
      </c>
      <c r="AG7" s="10" t="s">
        <v>80</v>
      </c>
      <c r="AH7" s="435"/>
      <c r="AI7" s="438" t="s">
        <v>81</v>
      </c>
      <c r="AJ7" s="435" t="s">
        <v>244</v>
      </c>
      <c r="AK7" s="435"/>
      <c r="AN7" s="10" t="s">
        <v>245</v>
      </c>
      <c r="AO7" s="439"/>
      <c r="AP7" s="437"/>
      <c r="AQ7" s="10" t="s">
        <v>82</v>
      </c>
      <c r="AS7" s="577"/>
      <c r="AT7" s="577"/>
      <c r="AU7" s="577"/>
    </row>
    <row r="8" spans="1:66" s="10" customFormat="1" ht="15" customHeight="1" x14ac:dyDescent="0.25">
      <c r="A8" s="514" t="s">
        <v>64</v>
      </c>
      <c r="B8" s="10" t="s">
        <v>86</v>
      </c>
      <c r="C8" s="10" t="s">
        <v>86</v>
      </c>
      <c r="D8" s="10" t="s">
        <v>87</v>
      </c>
      <c r="E8" s="10" t="s">
        <v>88</v>
      </c>
      <c r="F8" s="10" t="s">
        <v>89</v>
      </c>
      <c r="G8" s="10" t="s">
        <v>90</v>
      </c>
      <c r="H8" s="10" t="s">
        <v>86</v>
      </c>
      <c r="I8" s="10" t="s">
        <v>86</v>
      </c>
      <c r="J8" s="514" t="s">
        <v>51</v>
      </c>
      <c r="K8" s="10" t="s">
        <v>225</v>
      </c>
      <c r="L8" s="436" t="s">
        <v>83</v>
      </c>
      <c r="M8" s="10" t="s">
        <v>52</v>
      </c>
      <c r="N8" s="10" t="s">
        <v>91</v>
      </c>
      <c r="O8" s="10" t="s">
        <v>91</v>
      </c>
      <c r="P8" s="436" t="s">
        <v>83</v>
      </c>
      <c r="Q8" s="10" t="s">
        <v>99</v>
      </c>
      <c r="R8" s="505">
        <v>43750</v>
      </c>
      <c r="S8" s="10" t="s">
        <v>52</v>
      </c>
      <c r="T8" s="110" t="s">
        <v>568</v>
      </c>
      <c r="U8" s="110" t="s">
        <v>92</v>
      </c>
      <c r="V8" s="110" t="s">
        <v>52</v>
      </c>
      <c r="W8" s="110" t="s">
        <v>93</v>
      </c>
      <c r="X8" s="110" t="s">
        <v>92</v>
      </c>
      <c r="Y8" s="110" t="s">
        <v>52</v>
      </c>
      <c r="Z8" s="10" t="s">
        <v>93</v>
      </c>
      <c r="AA8" s="10" t="s">
        <v>94</v>
      </c>
      <c r="AB8" s="10" t="s">
        <v>92</v>
      </c>
      <c r="AC8" s="438" t="s">
        <v>95</v>
      </c>
      <c r="AD8" s="438" t="s">
        <v>96</v>
      </c>
      <c r="AE8" s="10" t="s">
        <v>52</v>
      </c>
      <c r="AF8" s="10" t="s">
        <v>94</v>
      </c>
      <c r="AG8" s="10" t="s">
        <v>97</v>
      </c>
      <c r="AH8" s="435" t="s">
        <v>101</v>
      </c>
      <c r="AI8" s="438" t="s">
        <v>98</v>
      </c>
      <c r="AJ8" s="435" t="s">
        <v>99</v>
      </c>
      <c r="AK8" s="435" t="s">
        <v>100</v>
      </c>
      <c r="AL8" s="10" t="s">
        <v>102</v>
      </c>
      <c r="AM8" s="10" t="s">
        <v>103</v>
      </c>
      <c r="AN8" s="10" t="s">
        <v>104</v>
      </c>
      <c r="AO8" s="439" t="s">
        <v>105</v>
      </c>
      <c r="AP8" s="437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506"/>
      <c r="BD8" s="506"/>
      <c r="BE8" s="506"/>
      <c r="BF8" s="506"/>
      <c r="BG8" s="506"/>
      <c r="BH8" s="506"/>
      <c r="BI8" s="506"/>
      <c r="BJ8" s="506"/>
      <c r="BK8" s="506"/>
      <c r="BL8" s="506"/>
      <c r="BM8" s="506"/>
      <c r="BN8" s="506"/>
    </row>
    <row r="9" spans="1:66" ht="18" customHeight="1" x14ac:dyDescent="0.25">
      <c r="A9" s="517" t="s">
        <v>628</v>
      </c>
      <c r="S9" s="4"/>
      <c r="X9" s="4"/>
      <c r="AH9" s="4"/>
      <c r="AJ9" s="4"/>
      <c r="AK9" s="4"/>
      <c r="AL9" s="4"/>
      <c r="AM9" s="4"/>
      <c r="AN9" s="4"/>
      <c r="AO9" s="507"/>
      <c r="AP9" s="4"/>
      <c r="AS9" s="459"/>
      <c r="AT9" s="459"/>
      <c r="AU9" s="459"/>
      <c r="AV9" s="459"/>
      <c r="AW9" s="459"/>
      <c r="AX9" s="459"/>
      <c r="AY9" s="459"/>
      <c r="AZ9" s="459"/>
      <c r="BA9" s="459"/>
      <c r="BB9" s="459"/>
      <c r="BC9" s="442"/>
      <c r="BD9" s="442"/>
      <c r="BE9" s="442"/>
      <c r="BF9" s="442"/>
      <c r="BG9" s="442"/>
      <c r="BH9" s="442"/>
      <c r="BI9" s="442"/>
      <c r="BJ9" s="442"/>
      <c r="BK9" s="442"/>
      <c r="BL9" s="442"/>
      <c r="BM9" s="442"/>
      <c r="BN9" s="442"/>
    </row>
    <row r="10" spans="1:66" ht="15.75" thickBot="1" x14ac:dyDescent="0.3">
      <c r="A10" s="518" t="s">
        <v>572</v>
      </c>
      <c r="B10" s="442"/>
      <c r="C10" s="442"/>
      <c r="S10" s="4"/>
      <c r="X10" s="4"/>
      <c r="AH10" s="4"/>
      <c r="AJ10" s="4"/>
      <c r="AK10" s="4"/>
      <c r="AL10" s="4"/>
      <c r="AM10" s="4"/>
      <c r="AN10" s="4"/>
      <c r="AO10" s="507"/>
      <c r="AP10" s="4"/>
      <c r="AS10" s="110"/>
      <c r="AT10" s="110"/>
      <c r="AU10" s="110"/>
      <c r="AV10" s="110"/>
      <c r="AW10" s="110"/>
      <c r="AX10" s="110"/>
      <c r="AY10" s="110"/>
      <c r="AZ10" s="110"/>
      <c r="BA10" s="110"/>
      <c r="BB10" s="110"/>
    </row>
    <row r="11" spans="1:66" s="10" customFormat="1" ht="14.1" customHeight="1" thickBot="1" x14ac:dyDescent="0.3">
      <c r="A11" s="519" t="s">
        <v>317</v>
      </c>
      <c r="B11" s="71">
        <v>53</v>
      </c>
      <c r="C11" s="174">
        <v>449</v>
      </c>
      <c r="D11" s="282"/>
      <c r="E11" s="283">
        <v>19495047</v>
      </c>
      <c r="F11" s="71" t="s">
        <v>255</v>
      </c>
      <c r="G11" s="71" t="s">
        <v>257</v>
      </c>
      <c r="H11" s="71">
        <v>879</v>
      </c>
      <c r="I11" s="71">
        <v>879</v>
      </c>
      <c r="J11" s="314" t="s">
        <v>597</v>
      </c>
      <c r="K11" s="271">
        <v>19044706</v>
      </c>
      <c r="L11" s="284">
        <v>43491</v>
      </c>
      <c r="M11" s="71">
        <v>65</v>
      </c>
      <c r="N11" s="71" t="s">
        <v>224</v>
      </c>
      <c r="O11" s="71" t="s">
        <v>224</v>
      </c>
      <c r="P11" s="284">
        <v>43718</v>
      </c>
      <c r="Q11" s="71">
        <v>830</v>
      </c>
      <c r="R11" s="71">
        <v>898</v>
      </c>
      <c r="S11" s="71">
        <v>851</v>
      </c>
      <c r="T11" s="203">
        <v>924</v>
      </c>
      <c r="U11" s="287">
        <f t="shared" ref="U11:U42" si="0">$T11/($T$6-$L11)</f>
        <v>3.3846153846153846</v>
      </c>
      <c r="V11" s="203">
        <v>1178</v>
      </c>
      <c r="W11" s="287">
        <f t="shared" ref="W11:W42" si="1">($V11-$T11)/50</f>
        <v>5.08</v>
      </c>
      <c r="X11" s="287">
        <f t="shared" ref="X11:X42" si="2">$V11/($V$6-L11)</f>
        <v>3.658385093167702</v>
      </c>
      <c r="Y11" s="71">
        <v>1516</v>
      </c>
      <c r="Z11" s="287">
        <f t="shared" ref="Z11:Z42" si="3">($Y11-$T11)/120</f>
        <v>4.9333333333333336</v>
      </c>
      <c r="AA11" s="287">
        <f t="shared" ref="AA11:AA42" si="4">($Z11/$Z$85)*100</f>
        <v>132.51781322908124</v>
      </c>
      <c r="AB11" s="287">
        <f t="shared" ref="AB11:AB42" si="5">$Y11/($Y$4-L11)</f>
        <v>3.8673469387755102</v>
      </c>
      <c r="AC11" s="288">
        <v>37</v>
      </c>
      <c r="AD11" s="288">
        <f t="shared" ref="AD11:AD38" si="6">$AC11+(0.0374*(365-($AC$5-$L11)))</f>
        <v>36.364199999999997</v>
      </c>
      <c r="AE11" s="203">
        <f t="shared" ref="AE11:AE42" si="7">($S11+(($Y11-$Q11)/($Y$4-$P11))*160)</f>
        <v>1516.212121212121</v>
      </c>
      <c r="AF11" s="287">
        <f t="shared" ref="AF11:AF42" si="8">($AE11/$AE$60)*100</f>
        <v>116.16459901077685</v>
      </c>
      <c r="AG11" s="287">
        <f t="shared" ref="AG11:AG42" si="9">(0.5*$AA11)+(0.5*$AF11)</f>
        <v>124.34120611992904</v>
      </c>
      <c r="AH11" s="289">
        <v>9</v>
      </c>
      <c r="AI11" s="290">
        <v>0</v>
      </c>
      <c r="AJ11" s="178">
        <v>74</v>
      </c>
      <c r="AK11" s="178">
        <v>139</v>
      </c>
      <c r="AL11" s="291">
        <v>28</v>
      </c>
      <c r="AM11" s="292">
        <v>0.84</v>
      </c>
      <c r="AN11" s="292">
        <v>0.53</v>
      </c>
      <c r="AO11" s="293">
        <v>1.0999999999999999E-2</v>
      </c>
      <c r="AP11" s="294"/>
      <c r="AQ11" s="281" t="s">
        <v>224</v>
      </c>
      <c r="AR11" s="458"/>
      <c r="AS11" s="174" t="s">
        <v>582</v>
      </c>
      <c r="AT11" s="174" t="s">
        <v>582</v>
      </c>
      <c r="AU11" s="174" t="s">
        <v>224</v>
      </c>
      <c r="AV11" s="110"/>
      <c r="AW11" s="110"/>
      <c r="AX11" s="110"/>
      <c r="AY11" s="110"/>
      <c r="AZ11" s="110"/>
      <c r="BA11" s="110"/>
      <c r="BB11" s="110"/>
      <c r="BC11" s="110"/>
      <c r="BD11" s="110"/>
      <c r="BE11" s="110"/>
      <c r="BF11" s="110"/>
      <c r="BG11" s="110"/>
      <c r="BH11" s="110"/>
      <c r="BI11" s="110"/>
      <c r="BJ11" s="110"/>
      <c r="BK11" s="110"/>
      <c r="BL11" s="110"/>
      <c r="BM11" s="110"/>
      <c r="BN11" s="110"/>
    </row>
    <row r="12" spans="1:66" s="110" customFormat="1" ht="14.1" customHeight="1" thickBot="1" x14ac:dyDescent="0.3">
      <c r="A12" s="520" t="s">
        <v>194</v>
      </c>
      <c r="B12" s="49">
        <v>54</v>
      </c>
      <c r="C12" s="174">
        <v>413</v>
      </c>
      <c r="D12" s="268"/>
      <c r="E12" s="269">
        <v>19482804</v>
      </c>
      <c r="F12" s="49" t="s">
        <v>246</v>
      </c>
      <c r="G12" s="49" t="s">
        <v>257</v>
      </c>
      <c r="H12" s="49">
        <v>247</v>
      </c>
      <c r="I12" s="49">
        <v>247</v>
      </c>
      <c r="J12" s="314" t="s">
        <v>303</v>
      </c>
      <c r="K12" s="271">
        <v>17802439</v>
      </c>
      <c r="L12" s="272">
        <v>43519</v>
      </c>
      <c r="M12" s="49">
        <v>90</v>
      </c>
      <c r="N12" s="49" t="s">
        <v>224</v>
      </c>
      <c r="O12" s="49" t="s">
        <v>224</v>
      </c>
      <c r="P12" s="272">
        <v>43709</v>
      </c>
      <c r="Q12" s="49">
        <v>803</v>
      </c>
      <c r="R12" s="49">
        <v>792</v>
      </c>
      <c r="S12" s="49">
        <v>851</v>
      </c>
      <c r="T12" s="64">
        <v>914</v>
      </c>
      <c r="U12" s="273">
        <f t="shared" si="0"/>
        <v>3.7306122448979591</v>
      </c>
      <c r="V12" s="75">
        <v>1118</v>
      </c>
      <c r="W12" s="273">
        <f t="shared" si="1"/>
        <v>4.08</v>
      </c>
      <c r="X12" s="273">
        <f t="shared" si="2"/>
        <v>3.8027210884353742</v>
      </c>
      <c r="Y12" s="49">
        <v>1474</v>
      </c>
      <c r="Z12" s="274">
        <f t="shared" si="3"/>
        <v>4.666666666666667</v>
      </c>
      <c r="AA12" s="275">
        <f t="shared" si="4"/>
        <v>125.35468818967144</v>
      </c>
      <c r="AB12" s="276">
        <f t="shared" si="5"/>
        <v>4.0494505494505493</v>
      </c>
      <c r="AC12" s="277">
        <v>36</v>
      </c>
      <c r="AD12" s="278">
        <f t="shared" si="6"/>
        <v>36.4114</v>
      </c>
      <c r="AE12" s="279">
        <f t="shared" si="7"/>
        <v>1468.0114942528735</v>
      </c>
      <c r="AF12" s="274">
        <f t="shared" si="8"/>
        <v>112.47170774282364</v>
      </c>
      <c r="AG12" s="275">
        <f t="shared" si="9"/>
        <v>118.91319796624754</v>
      </c>
      <c r="AH12" s="176">
        <v>-2</v>
      </c>
      <c r="AI12" s="177">
        <v>1.7</v>
      </c>
      <c r="AJ12" s="178">
        <v>71</v>
      </c>
      <c r="AK12" s="178">
        <v>139</v>
      </c>
      <c r="AL12" s="280">
        <v>32</v>
      </c>
      <c r="AM12" s="180">
        <v>0.69</v>
      </c>
      <c r="AN12" s="180">
        <v>0.69</v>
      </c>
      <c r="AO12" s="254">
        <v>-0.19</v>
      </c>
      <c r="AP12" s="181"/>
      <c r="AQ12" s="281" t="s">
        <v>224</v>
      </c>
      <c r="AR12" s="4"/>
      <c r="AS12" s="174" t="s">
        <v>224</v>
      </c>
      <c r="AT12" s="182"/>
      <c r="AU12" s="182"/>
    </row>
    <row r="13" spans="1:66" s="110" customFormat="1" ht="14.1" customHeight="1" thickBot="1" x14ac:dyDescent="0.3">
      <c r="A13" s="376" t="s">
        <v>235</v>
      </c>
      <c r="B13" s="49">
        <v>53</v>
      </c>
      <c r="C13" s="174">
        <v>468</v>
      </c>
      <c r="D13" s="268"/>
      <c r="E13" s="269">
        <v>19518600</v>
      </c>
      <c r="F13" s="49" t="s">
        <v>255</v>
      </c>
      <c r="G13" s="49" t="s">
        <v>257</v>
      </c>
      <c r="H13" s="49">
        <v>1901</v>
      </c>
      <c r="I13" s="49">
        <v>1901</v>
      </c>
      <c r="J13" s="314" t="s">
        <v>276</v>
      </c>
      <c r="K13" s="271">
        <v>17836507</v>
      </c>
      <c r="L13" s="272">
        <v>43484</v>
      </c>
      <c r="M13" s="49">
        <v>80</v>
      </c>
      <c r="N13" s="49" t="s">
        <v>224</v>
      </c>
      <c r="O13" s="49" t="s">
        <v>224</v>
      </c>
      <c r="P13" s="272">
        <v>43700</v>
      </c>
      <c r="Q13" s="49">
        <v>930</v>
      </c>
      <c r="R13" s="49">
        <v>934</v>
      </c>
      <c r="S13" s="49">
        <v>897</v>
      </c>
      <c r="T13" s="64">
        <v>1024</v>
      </c>
      <c r="U13" s="273">
        <f t="shared" si="0"/>
        <v>3.657142857142857</v>
      </c>
      <c r="V13" s="75">
        <v>1254</v>
      </c>
      <c r="W13" s="273">
        <f t="shared" si="1"/>
        <v>4.5999999999999996</v>
      </c>
      <c r="X13" s="273">
        <f t="shared" si="2"/>
        <v>3.811550151975684</v>
      </c>
      <c r="Y13" s="49">
        <v>1556</v>
      </c>
      <c r="Z13" s="274">
        <f t="shared" si="3"/>
        <v>4.4333333333333336</v>
      </c>
      <c r="AA13" s="275">
        <f t="shared" si="4"/>
        <v>119.08695378018786</v>
      </c>
      <c r="AB13" s="276">
        <f t="shared" si="5"/>
        <v>3.899749373433584</v>
      </c>
      <c r="AC13" s="277">
        <v>38</v>
      </c>
      <c r="AD13" s="278">
        <f t="shared" si="6"/>
        <v>37.102400000000003</v>
      </c>
      <c r="AE13" s="279">
        <f t="shared" si="7"/>
        <v>1444.3224043715845</v>
      </c>
      <c r="AF13" s="274">
        <f t="shared" si="8"/>
        <v>110.65676800682533</v>
      </c>
      <c r="AG13" s="275">
        <f t="shared" si="9"/>
        <v>114.87186089350659</v>
      </c>
      <c r="AH13" s="176"/>
      <c r="AI13" s="177"/>
      <c r="AJ13" s="178"/>
      <c r="AK13" s="178"/>
      <c r="AL13" s="280"/>
      <c r="AM13" s="180"/>
      <c r="AN13" s="180"/>
      <c r="AO13" s="254"/>
      <c r="AP13" s="181"/>
      <c r="AQ13" s="281"/>
      <c r="AR13" s="4"/>
      <c r="AS13" s="174" t="s">
        <v>582</v>
      </c>
      <c r="AT13" s="174"/>
      <c r="AU13" s="174"/>
      <c r="AW13" s="456" t="s">
        <v>621</v>
      </c>
      <c r="AX13" s="456"/>
      <c r="AY13" s="456"/>
      <c r="AZ13" s="456"/>
    </row>
    <row r="14" spans="1:66" s="110" customFormat="1" ht="14.1" customHeight="1" thickBot="1" x14ac:dyDescent="0.3">
      <c r="A14" s="376" t="s">
        <v>345</v>
      </c>
      <c r="B14" s="49">
        <v>53</v>
      </c>
      <c r="C14" s="174">
        <v>474</v>
      </c>
      <c r="D14" s="268"/>
      <c r="E14" s="49">
        <v>19438967</v>
      </c>
      <c r="F14" s="49" t="s">
        <v>255</v>
      </c>
      <c r="G14" s="49" t="s">
        <v>257</v>
      </c>
      <c r="H14" s="49">
        <v>906</v>
      </c>
      <c r="I14" s="270" t="s">
        <v>348</v>
      </c>
      <c r="J14" s="314" t="s">
        <v>347</v>
      </c>
      <c r="K14" s="271">
        <v>18135260</v>
      </c>
      <c r="L14" s="272">
        <v>43485</v>
      </c>
      <c r="M14" s="49">
        <v>83</v>
      </c>
      <c r="N14" s="49" t="s">
        <v>224</v>
      </c>
      <c r="O14" s="49" t="s">
        <v>224</v>
      </c>
      <c r="P14" s="272">
        <v>43691</v>
      </c>
      <c r="Q14" s="49">
        <v>693</v>
      </c>
      <c r="R14" s="64">
        <v>824</v>
      </c>
      <c r="S14" s="49">
        <v>691</v>
      </c>
      <c r="T14" s="64">
        <v>958</v>
      </c>
      <c r="U14" s="273">
        <f t="shared" si="0"/>
        <v>3.4336917562724016</v>
      </c>
      <c r="V14" s="75">
        <v>1158</v>
      </c>
      <c r="W14" s="273">
        <f t="shared" si="1"/>
        <v>4</v>
      </c>
      <c r="X14" s="273">
        <f t="shared" si="2"/>
        <v>3.5304878048780486</v>
      </c>
      <c r="Y14" s="49">
        <v>1512</v>
      </c>
      <c r="Z14" s="274">
        <f t="shared" si="3"/>
        <v>4.6166666666666663</v>
      </c>
      <c r="AA14" s="275">
        <f t="shared" si="4"/>
        <v>124.01160224478207</v>
      </c>
      <c r="AB14" s="276">
        <f t="shared" si="5"/>
        <v>3.7989949748743719</v>
      </c>
      <c r="AC14" s="277">
        <v>34</v>
      </c>
      <c r="AD14" s="278">
        <f t="shared" si="6"/>
        <v>33.139800000000001</v>
      </c>
      <c r="AE14" s="279">
        <f t="shared" si="7"/>
        <v>1373.5</v>
      </c>
      <c r="AF14" s="274">
        <f t="shared" si="8"/>
        <v>105.23070915285233</v>
      </c>
      <c r="AG14" s="275">
        <f t="shared" si="9"/>
        <v>114.6211556988172</v>
      </c>
      <c r="AH14" s="176">
        <v>12</v>
      </c>
      <c r="AI14" s="177">
        <v>-1.4</v>
      </c>
      <c r="AJ14" s="178">
        <v>58</v>
      </c>
      <c r="AK14" s="178">
        <v>109</v>
      </c>
      <c r="AL14" s="280">
        <v>35</v>
      </c>
      <c r="AM14" s="180">
        <v>0.49</v>
      </c>
      <c r="AN14" s="180">
        <v>0.76</v>
      </c>
      <c r="AO14" s="254">
        <v>-1.2999999999999999E-2</v>
      </c>
      <c r="AP14" s="181"/>
      <c r="AQ14" s="281" t="s">
        <v>224</v>
      </c>
      <c r="AR14" s="4"/>
      <c r="AS14" s="174" t="s">
        <v>224</v>
      </c>
      <c r="AT14" s="182"/>
      <c r="AU14" s="182"/>
    </row>
    <row r="15" spans="1:66" s="110" customFormat="1" ht="14.1" customHeight="1" thickBot="1" x14ac:dyDescent="0.3">
      <c r="A15" s="376" t="s">
        <v>107</v>
      </c>
      <c r="B15" s="49">
        <v>54</v>
      </c>
      <c r="C15" s="174">
        <v>415</v>
      </c>
      <c r="D15" s="268"/>
      <c r="E15" s="269">
        <v>19556048</v>
      </c>
      <c r="F15" s="49" t="s">
        <v>255</v>
      </c>
      <c r="G15" s="49" t="s">
        <v>257</v>
      </c>
      <c r="H15" s="49">
        <v>20</v>
      </c>
      <c r="I15" s="49" t="s">
        <v>521</v>
      </c>
      <c r="J15" s="314" t="s">
        <v>587</v>
      </c>
      <c r="K15" s="271">
        <v>16485874</v>
      </c>
      <c r="L15" s="272">
        <v>43478</v>
      </c>
      <c r="M15" s="49">
        <v>78</v>
      </c>
      <c r="N15" s="49" t="s">
        <v>224</v>
      </c>
      <c r="O15" s="49" t="s">
        <v>224</v>
      </c>
      <c r="P15" s="272">
        <v>43694</v>
      </c>
      <c r="Q15" s="49">
        <v>766</v>
      </c>
      <c r="R15" s="49">
        <v>884</v>
      </c>
      <c r="S15" s="49">
        <v>761</v>
      </c>
      <c r="T15" s="64">
        <v>1022</v>
      </c>
      <c r="U15" s="273">
        <f t="shared" si="0"/>
        <v>3.5734265734265733</v>
      </c>
      <c r="V15" s="75">
        <v>1190</v>
      </c>
      <c r="W15" s="273">
        <f t="shared" si="1"/>
        <v>3.36</v>
      </c>
      <c r="X15" s="273">
        <f t="shared" si="2"/>
        <v>3.5522388059701493</v>
      </c>
      <c r="Y15" s="49">
        <v>1544</v>
      </c>
      <c r="Z15" s="274">
        <f t="shared" si="3"/>
        <v>4.3499999999999996</v>
      </c>
      <c r="AA15" s="275">
        <f t="shared" si="4"/>
        <v>116.84847720537228</v>
      </c>
      <c r="AB15" s="276">
        <f t="shared" si="5"/>
        <v>3.8123456790123456</v>
      </c>
      <c r="AC15" s="277">
        <v>37</v>
      </c>
      <c r="AD15" s="278">
        <f t="shared" si="6"/>
        <v>35.878</v>
      </c>
      <c r="AE15" s="279">
        <f t="shared" si="7"/>
        <v>1419.6243386243386</v>
      </c>
      <c r="AF15" s="274">
        <f t="shared" si="8"/>
        <v>108.76452557996951</v>
      </c>
      <c r="AG15" s="275">
        <f t="shared" si="9"/>
        <v>112.8065013926709</v>
      </c>
      <c r="AH15" s="176">
        <v>7</v>
      </c>
      <c r="AI15" s="177">
        <v>1.2</v>
      </c>
      <c r="AJ15" s="178">
        <v>76</v>
      </c>
      <c r="AK15" s="178">
        <v>130</v>
      </c>
      <c r="AL15" s="280">
        <v>26</v>
      </c>
      <c r="AM15" s="180">
        <v>0.45</v>
      </c>
      <c r="AN15" s="180">
        <v>0.83</v>
      </c>
      <c r="AO15" s="254">
        <v>-0.03</v>
      </c>
      <c r="AP15" s="181"/>
      <c r="AQ15" s="281" t="s">
        <v>224</v>
      </c>
      <c r="AR15" s="4"/>
      <c r="AS15" s="174" t="s">
        <v>582</v>
      </c>
      <c r="AT15" s="174" t="s">
        <v>224</v>
      </c>
      <c r="AU15" s="182"/>
    </row>
    <row r="16" spans="1:66" s="110" customFormat="1" ht="14.1" customHeight="1" thickBot="1" x14ac:dyDescent="0.3">
      <c r="A16" s="376" t="s">
        <v>43</v>
      </c>
      <c r="B16" s="49">
        <v>53</v>
      </c>
      <c r="C16" s="174">
        <v>467</v>
      </c>
      <c r="D16" s="268"/>
      <c r="E16" s="269">
        <v>19456464</v>
      </c>
      <c r="F16" s="49" t="s">
        <v>255</v>
      </c>
      <c r="G16" s="49" t="s">
        <v>257</v>
      </c>
      <c r="H16" s="49" t="s">
        <v>336</v>
      </c>
      <c r="I16" s="49" t="s">
        <v>336</v>
      </c>
      <c r="J16" s="314" t="s">
        <v>303</v>
      </c>
      <c r="K16" s="271">
        <v>16930149</v>
      </c>
      <c r="L16" s="272">
        <v>43502</v>
      </c>
      <c r="M16" s="49">
        <v>94</v>
      </c>
      <c r="N16" s="49" t="s">
        <v>224</v>
      </c>
      <c r="O16" s="49" t="s">
        <v>224</v>
      </c>
      <c r="P16" s="272">
        <v>43698</v>
      </c>
      <c r="Q16" s="49">
        <v>880</v>
      </c>
      <c r="R16" s="49">
        <v>900</v>
      </c>
      <c r="S16" s="49">
        <v>904</v>
      </c>
      <c r="T16" s="64">
        <v>978</v>
      </c>
      <c r="U16" s="273">
        <f t="shared" si="0"/>
        <v>3.7328244274809159</v>
      </c>
      <c r="V16" s="75">
        <v>1148</v>
      </c>
      <c r="W16" s="273">
        <f t="shared" si="1"/>
        <v>3.4</v>
      </c>
      <c r="X16" s="273">
        <f t="shared" si="2"/>
        <v>3.6913183279742765</v>
      </c>
      <c r="Y16" s="49">
        <v>1488</v>
      </c>
      <c r="Z16" s="274">
        <f t="shared" si="3"/>
        <v>4.25</v>
      </c>
      <c r="AA16" s="275">
        <f t="shared" si="4"/>
        <v>114.16230531559361</v>
      </c>
      <c r="AB16" s="276">
        <f t="shared" si="5"/>
        <v>3.9055118110236222</v>
      </c>
      <c r="AC16" s="277">
        <v>39</v>
      </c>
      <c r="AD16" s="278">
        <f t="shared" si="6"/>
        <v>38.775599999999997</v>
      </c>
      <c r="AE16" s="279">
        <f t="shared" si="7"/>
        <v>1429.8378378378379</v>
      </c>
      <c r="AF16" s="274">
        <f t="shared" si="8"/>
        <v>109.54703287168313</v>
      </c>
      <c r="AG16" s="275">
        <f t="shared" si="9"/>
        <v>111.85466909363836</v>
      </c>
      <c r="AH16" s="176">
        <v>-7</v>
      </c>
      <c r="AI16" s="177">
        <v>5.8</v>
      </c>
      <c r="AJ16" s="178">
        <v>80</v>
      </c>
      <c r="AK16" s="178">
        <v>148</v>
      </c>
      <c r="AL16" s="280">
        <v>30</v>
      </c>
      <c r="AM16" s="180">
        <v>0.53</v>
      </c>
      <c r="AN16" s="180">
        <v>0.8</v>
      </c>
      <c r="AO16" s="254">
        <v>-0.05</v>
      </c>
      <c r="AP16" s="181"/>
      <c r="AQ16" s="281" t="s">
        <v>224</v>
      </c>
      <c r="AR16" s="4"/>
      <c r="AS16" s="174" t="s">
        <v>224</v>
      </c>
      <c r="AT16" s="182"/>
      <c r="AU16" s="182"/>
    </row>
    <row r="17" spans="1:47" s="110" customFormat="1" ht="14.1" customHeight="1" thickBot="1" x14ac:dyDescent="0.3">
      <c r="A17" s="519" t="s">
        <v>326</v>
      </c>
      <c r="B17" s="49">
        <v>54</v>
      </c>
      <c r="C17" s="174">
        <v>404</v>
      </c>
      <c r="D17" s="282"/>
      <c r="E17" s="283">
        <v>19499988</v>
      </c>
      <c r="F17" s="71" t="s">
        <v>255</v>
      </c>
      <c r="G17" s="71" t="s">
        <v>257</v>
      </c>
      <c r="H17" s="71">
        <v>37919</v>
      </c>
      <c r="I17" s="71">
        <v>37</v>
      </c>
      <c r="J17" s="314" t="s">
        <v>303</v>
      </c>
      <c r="K17" s="271">
        <v>16458782</v>
      </c>
      <c r="L17" s="284">
        <v>43467</v>
      </c>
      <c r="M17" s="71">
        <v>75</v>
      </c>
      <c r="N17" s="71" t="s">
        <v>224</v>
      </c>
      <c r="O17" s="49" t="s">
        <v>224</v>
      </c>
      <c r="P17" s="272">
        <v>43708</v>
      </c>
      <c r="Q17" s="49">
        <v>846</v>
      </c>
      <c r="R17" s="49">
        <v>910</v>
      </c>
      <c r="S17" s="49">
        <v>783</v>
      </c>
      <c r="T17" s="64">
        <v>1042</v>
      </c>
      <c r="U17" s="273">
        <f t="shared" si="0"/>
        <v>3.5084175084175082</v>
      </c>
      <c r="V17" s="75">
        <v>1300</v>
      </c>
      <c r="W17" s="273">
        <f t="shared" si="1"/>
        <v>5.16</v>
      </c>
      <c r="X17" s="273">
        <f t="shared" si="2"/>
        <v>3.7572254335260116</v>
      </c>
      <c r="Y17" s="49">
        <v>1550</v>
      </c>
      <c r="Z17" s="274">
        <f t="shared" si="3"/>
        <v>4.2333333333333334</v>
      </c>
      <c r="AA17" s="275">
        <f t="shared" si="4"/>
        <v>113.71461000063053</v>
      </c>
      <c r="AB17" s="276">
        <f t="shared" si="5"/>
        <v>3.7259615384615383</v>
      </c>
      <c r="AC17" s="277">
        <v>38</v>
      </c>
      <c r="AD17" s="278">
        <f t="shared" si="6"/>
        <v>36.4666</v>
      </c>
      <c r="AE17" s="279">
        <f t="shared" si="7"/>
        <v>1426.6571428571428</v>
      </c>
      <c r="AF17" s="274">
        <f t="shared" si="8"/>
        <v>109.30334391033077</v>
      </c>
      <c r="AG17" s="275">
        <f t="shared" si="9"/>
        <v>111.50897695548065</v>
      </c>
      <c r="AH17" s="176">
        <v>7</v>
      </c>
      <c r="AI17" s="177">
        <v>-0.4</v>
      </c>
      <c r="AJ17" s="178">
        <v>53</v>
      </c>
      <c r="AK17" s="178">
        <v>106</v>
      </c>
      <c r="AL17" s="280">
        <v>31</v>
      </c>
      <c r="AM17" s="180">
        <v>0.41</v>
      </c>
      <c r="AN17" s="180">
        <v>0.49</v>
      </c>
      <c r="AO17" s="254">
        <v>-2.9000000000000001E-2</v>
      </c>
      <c r="AP17" s="181"/>
      <c r="AQ17" s="281" t="s">
        <v>224</v>
      </c>
      <c r="AR17" s="4"/>
      <c r="AS17" s="174" t="s">
        <v>582</v>
      </c>
      <c r="AT17" s="174" t="s">
        <v>224</v>
      </c>
      <c r="AU17" s="182"/>
    </row>
    <row r="18" spans="1:47" s="110" customFormat="1" ht="14.1" customHeight="1" thickBot="1" x14ac:dyDescent="0.3">
      <c r="A18" s="376" t="s">
        <v>345</v>
      </c>
      <c r="B18" s="49">
        <v>53</v>
      </c>
      <c r="C18" s="174">
        <v>471</v>
      </c>
      <c r="D18" s="268"/>
      <c r="E18" s="269">
        <v>19427511</v>
      </c>
      <c r="F18" s="49" t="s">
        <v>255</v>
      </c>
      <c r="G18" s="49" t="s">
        <v>257</v>
      </c>
      <c r="H18" s="49">
        <v>910</v>
      </c>
      <c r="I18" s="49" t="s">
        <v>349</v>
      </c>
      <c r="J18" s="314" t="s">
        <v>350</v>
      </c>
      <c r="K18" s="271">
        <v>18135283</v>
      </c>
      <c r="L18" s="272">
        <v>43503</v>
      </c>
      <c r="M18" s="49">
        <v>82</v>
      </c>
      <c r="N18" s="49" t="s">
        <v>224</v>
      </c>
      <c r="O18" s="49" t="s">
        <v>224</v>
      </c>
      <c r="P18" s="272">
        <v>43697</v>
      </c>
      <c r="Q18" s="49">
        <v>726</v>
      </c>
      <c r="R18" s="64">
        <v>778</v>
      </c>
      <c r="S18" s="49">
        <v>772</v>
      </c>
      <c r="T18" s="64">
        <v>902</v>
      </c>
      <c r="U18" s="273">
        <f t="shared" si="0"/>
        <v>3.4559386973180075</v>
      </c>
      <c r="V18" s="75">
        <v>1120</v>
      </c>
      <c r="W18" s="273">
        <f t="shared" si="1"/>
        <v>4.3600000000000003</v>
      </c>
      <c r="X18" s="273">
        <f t="shared" si="2"/>
        <v>3.6129032258064515</v>
      </c>
      <c r="Y18" s="49">
        <v>1422</v>
      </c>
      <c r="Z18" s="274">
        <f t="shared" si="3"/>
        <v>4.333333333333333</v>
      </c>
      <c r="AA18" s="275">
        <f t="shared" si="4"/>
        <v>116.40078189040916</v>
      </c>
      <c r="AB18" s="276">
        <f t="shared" si="5"/>
        <v>3.7421052631578946</v>
      </c>
      <c r="AC18" s="277">
        <v>39</v>
      </c>
      <c r="AD18" s="278">
        <f t="shared" si="6"/>
        <v>38.813000000000002</v>
      </c>
      <c r="AE18" s="279">
        <f t="shared" si="7"/>
        <v>1370.7096774193546</v>
      </c>
      <c r="AF18" s="274">
        <f t="shared" si="8"/>
        <v>105.01692857482065</v>
      </c>
      <c r="AG18" s="275">
        <f t="shared" si="9"/>
        <v>110.70885523261491</v>
      </c>
      <c r="AH18" s="176">
        <v>-1</v>
      </c>
      <c r="AI18" s="177">
        <v>3.6</v>
      </c>
      <c r="AJ18" s="178">
        <v>75</v>
      </c>
      <c r="AK18" s="178">
        <v>129</v>
      </c>
      <c r="AL18" s="280">
        <v>26</v>
      </c>
      <c r="AM18" s="180">
        <v>0.8</v>
      </c>
      <c r="AN18" s="180">
        <v>0.32</v>
      </c>
      <c r="AO18" s="254">
        <v>2.1999999999999999E-2</v>
      </c>
      <c r="AP18" s="181"/>
      <c r="AQ18" s="281" t="s">
        <v>224</v>
      </c>
      <c r="AR18" s="4"/>
      <c r="AS18" s="174" t="s">
        <v>224</v>
      </c>
      <c r="AT18" s="182"/>
      <c r="AU18" s="182"/>
    </row>
    <row r="19" spans="1:47" s="110" customFormat="1" ht="14.1" customHeight="1" thickBot="1" x14ac:dyDescent="0.3">
      <c r="A19" s="376" t="s">
        <v>317</v>
      </c>
      <c r="B19" s="49">
        <v>53</v>
      </c>
      <c r="C19" s="174">
        <v>450</v>
      </c>
      <c r="D19" s="268"/>
      <c r="E19" s="49">
        <v>19495048</v>
      </c>
      <c r="F19" s="49" t="s">
        <v>255</v>
      </c>
      <c r="G19" s="49" t="s">
        <v>257</v>
      </c>
      <c r="H19" s="49">
        <v>419</v>
      </c>
      <c r="I19" s="49">
        <v>419</v>
      </c>
      <c r="J19" s="314" t="s">
        <v>597</v>
      </c>
      <c r="K19" s="271">
        <v>19044702</v>
      </c>
      <c r="L19" s="272">
        <v>43500</v>
      </c>
      <c r="M19" s="49">
        <v>71</v>
      </c>
      <c r="N19" s="49" t="s">
        <v>224</v>
      </c>
      <c r="O19" s="49" t="s">
        <v>224</v>
      </c>
      <c r="P19" s="272">
        <v>43718</v>
      </c>
      <c r="Q19" s="49">
        <v>850</v>
      </c>
      <c r="R19" s="49">
        <v>892</v>
      </c>
      <c r="S19" s="49">
        <v>893</v>
      </c>
      <c r="T19" s="64">
        <v>908</v>
      </c>
      <c r="U19" s="273">
        <f t="shared" si="0"/>
        <v>3.4393939393939394</v>
      </c>
      <c r="V19" s="75">
        <v>1124</v>
      </c>
      <c r="W19" s="273">
        <f t="shared" si="1"/>
        <v>4.32</v>
      </c>
      <c r="X19" s="273">
        <f t="shared" si="2"/>
        <v>3.5910543130990416</v>
      </c>
      <c r="Y19" s="49">
        <v>1404</v>
      </c>
      <c r="Z19" s="287">
        <f t="shared" si="3"/>
        <v>4.1333333333333337</v>
      </c>
      <c r="AA19" s="276">
        <f t="shared" si="4"/>
        <v>111.02843811085185</v>
      </c>
      <c r="AB19" s="276">
        <f t="shared" si="5"/>
        <v>3.6657963446475197</v>
      </c>
      <c r="AC19" s="277">
        <v>37</v>
      </c>
      <c r="AD19" s="277">
        <f t="shared" si="6"/>
        <v>36.700800000000001</v>
      </c>
      <c r="AE19" s="203">
        <f t="shared" si="7"/>
        <v>1430.2121212121212</v>
      </c>
      <c r="AF19" s="287">
        <f t="shared" si="8"/>
        <v>109.57570859421676</v>
      </c>
      <c r="AG19" s="276">
        <f t="shared" si="9"/>
        <v>110.30207335253431</v>
      </c>
      <c r="AH19" s="176">
        <v>10</v>
      </c>
      <c r="AI19" s="177">
        <v>1.4</v>
      </c>
      <c r="AJ19" s="178">
        <v>73</v>
      </c>
      <c r="AK19" s="178">
        <v>122</v>
      </c>
      <c r="AL19" s="280">
        <v>40</v>
      </c>
      <c r="AM19" s="180">
        <v>0.24</v>
      </c>
      <c r="AN19" s="180">
        <v>0.93</v>
      </c>
      <c r="AO19" s="254">
        <v>-0.02</v>
      </c>
      <c r="AP19" s="181"/>
      <c r="AQ19" s="281" t="s">
        <v>224</v>
      </c>
      <c r="AR19" s="4"/>
      <c r="AS19" s="174" t="s">
        <v>582</v>
      </c>
      <c r="AT19" s="174" t="s">
        <v>582</v>
      </c>
      <c r="AU19" s="174" t="s">
        <v>224</v>
      </c>
    </row>
    <row r="20" spans="1:47" s="110" customFormat="1" ht="14.1" customHeight="1" thickBot="1" x14ac:dyDescent="0.3">
      <c r="A20" s="376" t="s">
        <v>135</v>
      </c>
      <c r="B20" s="49">
        <v>54</v>
      </c>
      <c r="C20" s="174">
        <v>440</v>
      </c>
      <c r="D20" s="268"/>
      <c r="E20" s="269">
        <v>19498860</v>
      </c>
      <c r="F20" s="49" t="s">
        <v>255</v>
      </c>
      <c r="G20" s="49" t="s">
        <v>257</v>
      </c>
      <c r="H20" s="49" t="s">
        <v>542</v>
      </c>
      <c r="I20" s="49" t="s">
        <v>522</v>
      </c>
      <c r="J20" s="314" t="s">
        <v>301</v>
      </c>
      <c r="K20" s="271">
        <v>18183856</v>
      </c>
      <c r="L20" s="272">
        <v>43498</v>
      </c>
      <c r="M20" s="49">
        <v>78</v>
      </c>
      <c r="N20" s="49" t="s">
        <v>224</v>
      </c>
      <c r="O20" s="49" t="s">
        <v>582</v>
      </c>
      <c r="P20" s="272">
        <v>43690</v>
      </c>
      <c r="Q20" s="49">
        <v>684</v>
      </c>
      <c r="R20" s="49">
        <v>750</v>
      </c>
      <c r="S20" s="49">
        <v>719</v>
      </c>
      <c r="T20" s="64">
        <v>890</v>
      </c>
      <c r="U20" s="273">
        <f t="shared" si="0"/>
        <v>3.3458646616541352</v>
      </c>
      <c r="V20" s="49">
        <v>1074</v>
      </c>
      <c r="W20" s="273">
        <f t="shared" si="1"/>
        <v>3.68</v>
      </c>
      <c r="X20" s="273">
        <f t="shared" si="2"/>
        <v>3.4095238095238094</v>
      </c>
      <c r="Y20" s="49">
        <v>1412</v>
      </c>
      <c r="Z20" s="274">
        <f t="shared" si="3"/>
        <v>4.3499999999999996</v>
      </c>
      <c r="AA20" s="275">
        <f t="shared" si="4"/>
        <v>116.84847720537228</v>
      </c>
      <c r="AB20" s="276">
        <f t="shared" si="5"/>
        <v>3.6675324675324674</v>
      </c>
      <c r="AC20" s="277">
        <v>40</v>
      </c>
      <c r="AD20" s="278">
        <f t="shared" si="6"/>
        <v>39.625999999999998</v>
      </c>
      <c r="AE20" s="279">
        <f t="shared" si="7"/>
        <v>1322.523316062176</v>
      </c>
      <c r="AF20" s="274">
        <f t="shared" si="8"/>
        <v>101.32513026603907</v>
      </c>
      <c r="AG20" s="275">
        <f t="shared" si="9"/>
        <v>109.08680373570567</v>
      </c>
      <c r="AH20" s="176">
        <v>6</v>
      </c>
      <c r="AI20" s="177">
        <v>1</v>
      </c>
      <c r="AJ20" s="178">
        <v>71</v>
      </c>
      <c r="AK20" s="178">
        <v>134</v>
      </c>
      <c r="AL20" s="280">
        <v>15</v>
      </c>
      <c r="AM20" s="180">
        <v>1.02</v>
      </c>
      <c r="AN20" s="180">
        <v>0.5</v>
      </c>
      <c r="AO20" s="254">
        <v>2E-3</v>
      </c>
      <c r="AP20" s="181"/>
      <c r="AQ20" s="281" t="s">
        <v>224</v>
      </c>
      <c r="AR20" s="4"/>
      <c r="AS20" s="174" t="s">
        <v>582</v>
      </c>
      <c r="AT20" s="174" t="s">
        <v>224</v>
      </c>
      <c r="AU20" s="182"/>
    </row>
    <row r="21" spans="1:47" s="110" customFormat="1" ht="14.1" hidden="1" customHeight="1" thickBot="1" x14ac:dyDescent="0.3">
      <c r="A21" s="376" t="s">
        <v>328</v>
      </c>
      <c r="B21" s="508">
        <v>54</v>
      </c>
      <c r="C21" s="509">
        <v>417</v>
      </c>
      <c r="D21" s="268"/>
      <c r="E21" s="269">
        <v>19505646</v>
      </c>
      <c r="F21" s="49" t="s">
        <v>255</v>
      </c>
      <c r="G21" s="49" t="s">
        <v>257</v>
      </c>
      <c r="H21" s="49">
        <v>9130</v>
      </c>
      <c r="I21" s="49">
        <v>9130</v>
      </c>
      <c r="J21" s="314" t="s">
        <v>331</v>
      </c>
      <c r="K21" s="271">
        <v>17919617</v>
      </c>
      <c r="L21" s="272">
        <v>43540</v>
      </c>
      <c r="M21" s="49">
        <v>79</v>
      </c>
      <c r="N21" s="49" t="s">
        <v>224</v>
      </c>
      <c r="O21" s="49" t="s">
        <v>224</v>
      </c>
      <c r="P21" s="272">
        <v>43709</v>
      </c>
      <c r="Q21" s="49">
        <v>655</v>
      </c>
      <c r="R21" s="49">
        <v>894</v>
      </c>
      <c r="S21" s="49">
        <v>746</v>
      </c>
      <c r="T21" s="64">
        <v>952</v>
      </c>
      <c r="U21" s="273">
        <f t="shared" si="0"/>
        <v>4.25</v>
      </c>
      <c r="V21" s="75">
        <v>1158</v>
      </c>
      <c r="W21" s="273">
        <f t="shared" si="1"/>
        <v>4.12</v>
      </c>
      <c r="X21" s="273">
        <f t="shared" si="2"/>
        <v>4.2417582417582418</v>
      </c>
      <c r="Y21" s="49">
        <v>1446</v>
      </c>
      <c r="Z21" s="274">
        <f t="shared" si="3"/>
        <v>4.1166666666666663</v>
      </c>
      <c r="AA21" s="275">
        <f t="shared" si="4"/>
        <v>110.58074279588872</v>
      </c>
      <c r="AB21" s="276">
        <f t="shared" si="5"/>
        <v>4.2157434402332363</v>
      </c>
      <c r="AC21" s="277">
        <v>38</v>
      </c>
      <c r="AD21" s="278">
        <f t="shared" si="6"/>
        <v>39.196800000000003</v>
      </c>
      <c r="AE21" s="279">
        <f t="shared" si="7"/>
        <v>1473.3563218390805</v>
      </c>
      <c r="AF21" s="274">
        <f t="shared" si="8"/>
        <v>112.88120173422975</v>
      </c>
      <c r="AG21" s="275">
        <f t="shared" si="9"/>
        <v>111.73097226505924</v>
      </c>
      <c r="AH21" s="176">
        <v>1</v>
      </c>
      <c r="AI21" s="177">
        <v>3.2</v>
      </c>
      <c r="AJ21" s="178">
        <v>71</v>
      </c>
      <c r="AK21" s="178">
        <v>114</v>
      </c>
      <c r="AL21" s="280">
        <v>18</v>
      </c>
      <c r="AM21" s="180">
        <v>-0.02</v>
      </c>
      <c r="AN21" s="180">
        <v>0.73</v>
      </c>
      <c r="AO21" s="254">
        <v>-1.6E-2</v>
      </c>
      <c r="AP21" s="181"/>
      <c r="AQ21" s="281" t="s">
        <v>224</v>
      </c>
      <c r="AR21" s="4"/>
      <c r="AS21" s="174" t="s">
        <v>582</v>
      </c>
      <c r="AT21" s="174" t="s">
        <v>224</v>
      </c>
      <c r="AU21" s="182"/>
    </row>
    <row r="22" spans="1:47" s="110" customFormat="1" ht="14.1" customHeight="1" thickBot="1" x14ac:dyDescent="0.3">
      <c r="A22" s="376" t="s">
        <v>107</v>
      </c>
      <c r="B22" s="49">
        <v>54</v>
      </c>
      <c r="C22" s="174">
        <v>416</v>
      </c>
      <c r="D22" s="268"/>
      <c r="E22" s="49">
        <v>19556050</v>
      </c>
      <c r="F22" s="49" t="s">
        <v>255</v>
      </c>
      <c r="G22" s="49" t="s">
        <v>257</v>
      </c>
      <c r="H22" s="49">
        <v>26</v>
      </c>
      <c r="I22" s="270" t="s">
        <v>520</v>
      </c>
      <c r="J22" s="314" t="s">
        <v>260</v>
      </c>
      <c r="K22" s="271">
        <v>17277802</v>
      </c>
      <c r="L22" s="272">
        <v>43494</v>
      </c>
      <c r="M22" s="49">
        <v>83</v>
      </c>
      <c r="N22" s="49" t="s">
        <v>224</v>
      </c>
      <c r="O22" s="49" t="s">
        <v>224</v>
      </c>
      <c r="P22" s="272">
        <v>43694</v>
      </c>
      <c r="Q22" s="49">
        <v>628</v>
      </c>
      <c r="R22" s="49">
        <v>708</v>
      </c>
      <c r="S22" s="49">
        <v>640</v>
      </c>
      <c r="T22" s="64">
        <v>860</v>
      </c>
      <c r="U22" s="273">
        <f t="shared" si="0"/>
        <v>3.1851851851851851</v>
      </c>
      <c r="V22" s="75">
        <v>1000</v>
      </c>
      <c r="W22" s="273">
        <f t="shared" si="1"/>
        <v>2.8</v>
      </c>
      <c r="X22" s="273">
        <f t="shared" si="2"/>
        <v>3.134796238244514</v>
      </c>
      <c r="Y22" s="49">
        <v>1392</v>
      </c>
      <c r="Z22" s="274">
        <f t="shared" si="3"/>
        <v>4.4333333333333336</v>
      </c>
      <c r="AA22" s="275">
        <f t="shared" si="4"/>
        <v>119.08695378018786</v>
      </c>
      <c r="AB22" s="276">
        <f t="shared" si="5"/>
        <v>3.5784061696658096</v>
      </c>
      <c r="AC22" s="277">
        <v>36</v>
      </c>
      <c r="AD22" s="278">
        <f t="shared" si="6"/>
        <v>35.476399999999998</v>
      </c>
      <c r="AE22" s="279">
        <f t="shared" si="7"/>
        <v>1286.7724867724869</v>
      </c>
      <c r="AF22" s="274">
        <f t="shared" si="8"/>
        <v>98.586080306842447</v>
      </c>
      <c r="AG22" s="275">
        <f t="shared" si="9"/>
        <v>108.83651704351516</v>
      </c>
      <c r="AH22" s="176">
        <v>9</v>
      </c>
      <c r="AI22" s="177">
        <v>0</v>
      </c>
      <c r="AJ22" s="178">
        <v>52</v>
      </c>
      <c r="AK22" s="178">
        <v>95</v>
      </c>
      <c r="AL22" s="280">
        <v>20</v>
      </c>
      <c r="AM22" s="180">
        <v>0.49</v>
      </c>
      <c r="AN22" s="180">
        <v>0.62</v>
      </c>
      <c r="AO22" s="254">
        <v>4.2999999999999997E-2</v>
      </c>
      <c r="AP22" s="181"/>
      <c r="AQ22" s="281" t="s">
        <v>224</v>
      </c>
      <c r="AR22" s="4"/>
      <c r="AS22" s="174" t="s">
        <v>224</v>
      </c>
      <c r="AT22" s="182"/>
      <c r="AU22" s="182"/>
    </row>
    <row r="23" spans="1:47" s="110" customFormat="1" ht="14.1" customHeight="1" thickBot="1" x14ac:dyDescent="0.3">
      <c r="A23" s="376" t="s">
        <v>254</v>
      </c>
      <c r="B23" s="49">
        <v>53</v>
      </c>
      <c r="C23" s="174">
        <v>442</v>
      </c>
      <c r="D23" s="268"/>
      <c r="E23" s="269">
        <v>19423887</v>
      </c>
      <c r="F23" s="49" t="s">
        <v>255</v>
      </c>
      <c r="G23" s="49" t="s">
        <v>238</v>
      </c>
      <c r="H23" s="49" t="s">
        <v>515</v>
      </c>
      <c r="I23" s="49" t="s">
        <v>577</v>
      </c>
      <c r="J23" s="314" t="s">
        <v>303</v>
      </c>
      <c r="K23" s="271">
        <v>18180724</v>
      </c>
      <c r="L23" s="272">
        <v>43481</v>
      </c>
      <c r="M23" s="49">
        <v>86</v>
      </c>
      <c r="N23" s="49" t="s">
        <v>224</v>
      </c>
      <c r="O23" s="49" t="s">
        <v>224</v>
      </c>
      <c r="P23" s="272">
        <v>43707</v>
      </c>
      <c r="Q23" s="49">
        <v>686</v>
      </c>
      <c r="R23" s="49">
        <v>864</v>
      </c>
      <c r="S23" s="49">
        <v>721</v>
      </c>
      <c r="T23" s="64">
        <v>936</v>
      </c>
      <c r="U23" s="273">
        <f t="shared" si="0"/>
        <v>3.3074204946996466</v>
      </c>
      <c r="V23" s="75">
        <v>1150</v>
      </c>
      <c r="W23" s="273">
        <f t="shared" si="1"/>
        <v>4.28</v>
      </c>
      <c r="X23" s="273">
        <f t="shared" si="2"/>
        <v>3.463855421686747</v>
      </c>
      <c r="Y23" s="49">
        <v>1430</v>
      </c>
      <c r="Z23" s="274">
        <f t="shared" si="3"/>
        <v>4.1166666666666663</v>
      </c>
      <c r="AA23" s="275">
        <f t="shared" si="4"/>
        <v>110.58074279588872</v>
      </c>
      <c r="AB23" s="276">
        <f t="shared" si="5"/>
        <v>3.5572139303482588</v>
      </c>
      <c r="AC23" s="277">
        <v>38</v>
      </c>
      <c r="AD23" s="278">
        <f t="shared" si="6"/>
        <v>36.990200000000002</v>
      </c>
      <c r="AE23" s="279">
        <f t="shared" si="7"/>
        <v>1397.3636363636365</v>
      </c>
      <c r="AF23" s="274">
        <f t="shared" si="8"/>
        <v>107.05902176844117</v>
      </c>
      <c r="AG23" s="275">
        <f t="shared" si="9"/>
        <v>108.81988228216494</v>
      </c>
      <c r="AH23" s="176">
        <v>4</v>
      </c>
      <c r="AI23" s="177">
        <v>2.5</v>
      </c>
      <c r="AJ23" s="178">
        <v>70</v>
      </c>
      <c r="AK23" s="178">
        <v>139</v>
      </c>
      <c r="AL23" s="280">
        <v>25</v>
      </c>
      <c r="AM23" s="180">
        <v>0.33</v>
      </c>
      <c r="AN23" s="180">
        <v>0.56999999999999995</v>
      </c>
      <c r="AO23" s="254">
        <v>-3.7999999999999999E-2</v>
      </c>
      <c r="AP23" s="181"/>
      <c r="AQ23" s="281" t="s">
        <v>224</v>
      </c>
      <c r="AR23" s="4"/>
      <c r="AS23" s="174" t="s">
        <v>224</v>
      </c>
      <c r="AT23" s="182"/>
      <c r="AU23" s="182"/>
    </row>
    <row r="24" spans="1:47" s="110" customFormat="1" ht="14.1" customHeight="1" thickBot="1" x14ac:dyDescent="0.3">
      <c r="A24" s="519" t="s">
        <v>227</v>
      </c>
      <c r="B24" s="49">
        <v>54</v>
      </c>
      <c r="C24" s="174">
        <v>431</v>
      </c>
      <c r="D24" s="282"/>
      <c r="E24" s="283">
        <v>19499214</v>
      </c>
      <c r="F24" s="71" t="s">
        <v>255</v>
      </c>
      <c r="G24" s="71" t="s">
        <v>257</v>
      </c>
      <c r="H24" s="71" t="s">
        <v>363</v>
      </c>
      <c r="I24" s="71" t="s">
        <v>363</v>
      </c>
      <c r="J24" s="314" t="s">
        <v>365</v>
      </c>
      <c r="K24" s="271">
        <v>18261555</v>
      </c>
      <c r="L24" s="284">
        <v>43508</v>
      </c>
      <c r="M24" s="71">
        <v>95</v>
      </c>
      <c r="N24" s="71" t="s">
        <v>224</v>
      </c>
      <c r="O24" s="71" t="s">
        <v>224</v>
      </c>
      <c r="P24" s="284">
        <v>43675</v>
      </c>
      <c r="Q24" s="71">
        <v>576</v>
      </c>
      <c r="R24" s="49">
        <v>692</v>
      </c>
      <c r="S24" s="49">
        <v>688</v>
      </c>
      <c r="T24" s="64">
        <v>742</v>
      </c>
      <c r="U24" s="273">
        <f t="shared" si="0"/>
        <v>2.8984375</v>
      </c>
      <c r="V24" s="75">
        <v>960</v>
      </c>
      <c r="W24" s="273">
        <f t="shared" si="1"/>
        <v>4.3600000000000003</v>
      </c>
      <c r="X24" s="273">
        <f t="shared" si="2"/>
        <v>3.1475409836065573</v>
      </c>
      <c r="Y24" s="49">
        <v>1286</v>
      </c>
      <c r="Z24" s="274">
        <f t="shared" si="3"/>
        <v>4.5333333333333332</v>
      </c>
      <c r="AA24" s="275">
        <f t="shared" si="4"/>
        <v>121.77312566996652</v>
      </c>
      <c r="AB24" s="276">
        <f t="shared" si="5"/>
        <v>3.4293333333333331</v>
      </c>
      <c r="AC24" s="277">
        <v>40</v>
      </c>
      <c r="AD24" s="278">
        <f t="shared" si="6"/>
        <v>40</v>
      </c>
      <c r="AE24" s="279">
        <f t="shared" si="7"/>
        <v>1234.1538461538462</v>
      </c>
      <c r="AF24" s="274">
        <f t="shared" si="8"/>
        <v>94.554702900975215</v>
      </c>
      <c r="AG24" s="275">
        <f t="shared" si="9"/>
        <v>108.16391428547087</v>
      </c>
      <c r="AH24" s="176">
        <v>1</v>
      </c>
      <c r="AI24" s="177">
        <v>3.6</v>
      </c>
      <c r="AJ24" s="178">
        <v>78</v>
      </c>
      <c r="AK24" s="178">
        <v>138</v>
      </c>
      <c r="AL24" s="280">
        <v>26</v>
      </c>
      <c r="AM24" s="180">
        <v>0.52</v>
      </c>
      <c r="AN24" s="180">
        <v>0.82</v>
      </c>
      <c r="AO24" s="254">
        <v>-1.9E-2</v>
      </c>
      <c r="AP24" s="181"/>
      <c r="AQ24" s="281" t="s">
        <v>224</v>
      </c>
      <c r="AR24" s="4"/>
      <c r="AS24" s="174" t="s">
        <v>224</v>
      </c>
      <c r="AT24" s="182"/>
      <c r="AU24" s="182"/>
    </row>
    <row r="25" spans="1:47" s="110" customFormat="1" ht="14.1" hidden="1" customHeight="1" thickBot="1" x14ac:dyDescent="0.3">
      <c r="A25" s="376" t="s">
        <v>108</v>
      </c>
      <c r="B25" s="508">
        <v>54</v>
      </c>
      <c r="C25" s="509">
        <v>426</v>
      </c>
      <c r="D25" s="268"/>
      <c r="E25" s="269">
        <v>19453386</v>
      </c>
      <c r="F25" s="49" t="s">
        <v>246</v>
      </c>
      <c r="G25" s="49" t="s">
        <v>238</v>
      </c>
      <c r="H25" s="49"/>
      <c r="I25" s="49" t="s">
        <v>251</v>
      </c>
      <c r="J25" s="314" t="s">
        <v>252</v>
      </c>
      <c r="K25" s="271">
        <v>17224768</v>
      </c>
      <c r="L25" s="272">
        <v>43492</v>
      </c>
      <c r="M25" s="49">
        <v>88</v>
      </c>
      <c r="N25" s="49" t="s">
        <v>224</v>
      </c>
      <c r="O25" s="49" t="s">
        <v>224</v>
      </c>
      <c r="P25" s="272">
        <v>43697</v>
      </c>
      <c r="Q25" s="49">
        <v>869</v>
      </c>
      <c r="R25" s="49">
        <v>1002</v>
      </c>
      <c r="S25" s="49">
        <v>870</v>
      </c>
      <c r="T25" s="64">
        <v>1036</v>
      </c>
      <c r="U25" s="273">
        <f t="shared" si="0"/>
        <v>3.8088235294117645</v>
      </c>
      <c r="V25" s="75">
        <v>1080</v>
      </c>
      <c r="W25" s="273">
        <f t="shared" si="1"/>
        <v>0.88</v>
      </c>
      <c r="X25" s="273">
        <f t="shared" si="2"/>
        <v>3.3644859813084111</v>
      </c>
      <c r="Y25" s="49">
        <v>1350</v>
      </c>
      <c r="Z25" s="274">
        <f t="shared" si="3"/>
        <v>2.6166666666666667</v>
      </c>
      <c r="AA25" s="275">
        <f t="shared" si="4"/>
        <v>70.288164449208622</v>
      </c>
      <c r="AB25" s="276">
        <f t="shared" si="5"/>
        <v>3.452685421994885</v>
      </c>
      <c r="AC25" s="277">
        <v>37</v>
      </c>
      <c r="AD25" s="278">
        <f t="shared" si="6"/>
        <v>36.401600000000002</v>
      </c>
      <c r="AE25" s="279">
        <f t="shared" si="7"/>
        <v>1283.763440860215</v>
      </c>
      <c r="AF25" s="274">
        <f t="shared" si="8"/>
        <v>98.355542239698764</v>
      </c>
      <c r="AG25" s="275">
        <f t="shared" si="9"/>
        <v>84.3218533444537</v>
      </c>
      <c r="AH25" s="176">
        <v>6</v>
      </c>
      <c r="AI25" s="177">
        <v>0.4</v>
      </c>
      <c r="AJ25" s="178">
        <v>61</v>
      </c>
      <c r="AK25" s="178">
        <v>112</v>
      </c>
      <c r="AL25" s="280">
        <v>31</v>
      </c>
      <c r="AM25" s="180">
        <v>0.13</v>
      </c>
      <c r="AN25" s="180">
        <v>0.79</v>
      </c>
      <c r="AO25" s="254">
        <v>-8.9999999999999993E-3</v>
      </c>
      <c r="AP25" s="181"/>
      <c r="AQ25" s="281" t="s">
        <v>224</v>
      </c>
      <c r="AR25" s="4"/>
      <c r="AS25" s="174" t="s">
        <v>224</v>
      </c>
      <c r="AT25" s="182"/>
      <c r="AU25" s="182"/>
    </row>
    <row r="26" spans="1:47" s="110" customFormat="1" ht="14.1" customHeight="1" thickBot="1" x14ac:dyDescent="0.3">
      <c r="A26" s="521" t="s">
        <v>135</v>
      </c>
      <c r="B26" s="49">
        <v>54</v>
      </c>
      <c r="C26" s="174">
        <v>437</v>
      </c>
      <c r="D26" s="268"/>
      <c r="E26" s="269">
        <v>19495846</v>
      </c>
      <c r="F26" s="49" t="s">
        <v>255</v>
      </c>
      <c r="G26" s="49" t="s">
        <v>257</v>
      </c>
      <c r="H26" s="49">
        <v>9230</v>
      </c>
      <c r="I26" s="49" t="s">
        <v>299</v>
      </c>
      <c r="J26" s="314" t="s">
        <v>300</v>
      </c>
      <c r="K26" s="271">
        <v>18143110</v>
      </c>
      <c r="L26" s="272">
        <v>43526</v>
      </c>
      <c r="M26" s="49">
        <v>78</v>
      </c>
      <c r="N26" s="49" t="s">
        <v>224</v>
      </c>
      <c r="O26" s="49" t="s">
        <v>224</v>
      </c>
      <c r="P26" s="272">
        <v>43690</v>
      </c>
      <c r="Q26" s="49">
        <v>662</v>
      </c>
      <c r="R26" s="49">
        <v>772</v>
      </c>
      <c r="S26" s="49">
        <v>807</v>
      </c>
      <c r="T26" s="64">
        <v>868</v>
      </c>
      <c r="U26" s="273">
        <f t="shared" si="0"/>
        <v>3.6470588235294117</v>
      </c>
      <c r="V26" s="75">
        <v>1066</v>
      </c>
      <c r="W26" s="273">
        <f t="shared" si="1"/>
        <v>3.96</v>
      </c>
      <c r="X26" s="273">
        <f t="shared" si="2"/>
        <v>3.7142857142857144</v>
      </c>
      <c r="Y26" s="49">
        <v>1354</v>
      </c>
      <c r="Z26" s="274">
        <f t="shared" si="3"/>
        <v>4.05</v>
      </c>
      <c r="AA26" s="275">
        <f t="shared" si="4"/>
        <v>108.78996153603626</v>
      </c>
      <c r="AB26" s="276">
        <f t="shared" si="5"/>
        <v>3.7927170868347337</v>
      </c>
      <c r="AC26" s="277">
        <v>42</v>
      </c>
      <c r="AD26" s="278">
        <f t="shared" si="6"/>
        <v>42.673200000000001</v>
      </c>
      <c r="AE26" s="279">
        <f t="shared" si="7"/>
        <v>1380.6787564766839</v>
      </c>
      <c r="AF26" s="274">
        <f t="shared" si="8"/>
        <v>105.78070961508539</v>
      </c>
      <c r="AG26" s="275">
        <f t="shared" si="9"/>
        <v>107.28533557556082</v>
      </c>
      <c r="AH26" s="176">
        <v>0</v>
      </c>
      <c r="AI26" s="177">
        <v>3.3</v>
      </c>
      <c r="AJ26" s="178">
        <v>70</v>
      </c>
      <c r="AK26" s="178">
        <v>121</v>
      </c>
      <c r="AL26" s="280">
        <v>27</v>
      </c>
      <c r="AM26" s="180">
        <v>0.53</v>
      </c>
      <c r="AN26" s="180">
        <v>0.32</v>
      </c>
      <c r="AO26" s="254">
        <v>1.9E-2</v>
      </c>
      <c r="AP26" s="181"/>
      <c r="AQ26" s="281" t="s">
        <v>224</v>
      </c>
      <c r="AR26" s="4"/>
      <c r="AS26" s="174" t="s">
        <v>582</v>
      </c>
      <c r="AT26" s="174" t="s">
        <v>224</v>
      </c>
      <c r="AU26" s="182"/>
    </row>
    <row r="27" spans="1:47" s="110" customFormat="1" ht="14.1" customHeight="1" thickBot="1" x14ac:dyDescent="0.3">
      <c r="A27" s="376" t="s">
        <v>405</v>
      </c>
      <c r="B27" s="49">
        <v>54</v>
      </c>
      <c r="C27" s="174">
        <v>408</v>
      </c>
      <c r="D27" s="268"/>
      <c r="E27" s="49">
        <v>19456955</v>
      </c>
      <c r="F27" s="49" t="s">
        <v>255</v>
      </c>
      <c r="G27" s="49" t="s">
        <v>257</v>
      </c>
      <c r="H27" s="49">
        <v>17</v>
      </c>
      <c r="I27" s="49">
        <v>17</v>
      </c>
      <c r="J27" s="314" t="s">
        <v>265</v>
      </c>
      <c r="K27" s="271">
        <v>18859347</v>
      </c>
      <c r="L27" s="272">
        <v>43495</v>
      </c>
      <c r="M27" s="49">
        <v>92</v>
      </c>
      <c r="N27" s="49" t="s">
        <v>224</v>
      </c>
      <c r="O27" s="49" t="s">
        <v>224</v>
      </c>
      <c r="P27" s="272">
        <v>43699</v>
      </c>
      <c r="Q27" s="49">
        <v>768</v>
      </c>
      <c r="R27" s="49">
        <v>798</v>
      </c>
      <c r="S27" s="49">
        <v>772</v>
      </c>
      <c r="T27" s="64">
        <v>908</v>
      </c>
      <c r="U27" s="273">
        <f t="shared" si="0"/>
        <v>3.3754646840148701</v>
      </c>
      <c r="V27" s="75">
        <v>1098</v>
      </c>
      <c r="W27" s="273">
        <f t="shared" si="1"/>
        <v>3.8</v>
      </c>
      <c r="X27" s="273">
        <f t="shared" si="2"/>
        <v>3.4528301886792452</v>
      </c>
      <c r="Y27" s="49">
        <v>1402</v>
      </c>
      <c r="Z27" s="274">
        <f t="shared" si="3"/>
        <v>4.1166666666666663</v>
      </c>
      <c r="AA27" s="275">
        <f t="shared" si="4"/>
        <v>110.58074279588872</v>
      </c>
      <c r="AB27" s="276">
        <f t="shared" si="5"/>
        <v>3.6134020618556701</v>
      </c>
      <c r="AC27" s="277">
        <v>38</v>
      </c>
      <c r="AD27" s="278">
        <f t="shared" si="6"/>
        <v>37.513800000000003</v>
      </c>
      <c r="AE27" s="279">
        <f t="shared" si="7"/>
        <v>1323.304347826087</v>
      </c>
      <c r="AF27" s="274">
        <f t="shared" si="8"/>
        <v>101.38496901841421</v>
      </c>
      <c r="AG27" s="275">
        <f t="shared" si="9"/>
        <v>105.98285590715147</v>
      </c>
      <c r="AH27" s="176">
        <v>8</v>
      </c>
      <c r="AI27" s="177">
        <v>1.5</v>
      </c>
      <c r="AJ27" s="178">
        <v>71</v>
      </c>
      <c r="AK27" s="178">
        <v>128</v>
      </c>
      <c r="AL27" s="280">
        <v>27</v>
      </c>
      <c r="AM27" s="180">
        <v>0.31</v>
      </c>
      <c r="AN27" s="180">
        <v>0.39</v>
      </c>
      <c r="AO27" s="254">
        <v>1.0999999999999999E-2</v>
      </c>
      <c r="AP27" s="181"/>
      <c r="AQ27" s="281" t="s">
        <v>224</v>
      </c>
      <c r="AR27" s="4"/>
      <c r="AS27" s="174" t="s">
        <v>224</v>
      </c>
      <c r="AT27" s="182"/>
      <c r="AU27" s="182"/>
    </row>
    <row r="28" spans="1:47" s="110" customFormat="1" ht="14.1" customHeight="1" thickBot="1" x14ac:dyDescent="0.3">
      <c r="A28" s="522" t="s">
        <v>254</v>
      </c>
      <c r="B28" s="143">
        <v>53</v>
      </c>
      <c r="C28" s="295">
        <v>445</v>
      </c>
      <c r="D28" s="296"/>
      <c r="E28" s="297">
        <v>19423863</v>
      </c>
      <c r="F28" s="143" t="s">
        <v>255</v>
      </c>
      <c r="G28" s="143" t="s">
        <v>238</v>
      </c>
      <c r="H28" s="143" t="s">
        <v>516</v>
      </c>
      <c r="I28" s="143" t="s">
        <v>517</v>
      </c>
      <c r="J28" s="523" t="s">
        <v>571</v>
      </c>
      <c r="K28" s="298">
        <v>18179984</v>
      </c>
      <c r="L28" s="299">
        <v>43479</v>
      </c>
      <c r="M28" s="143">
        <v>89</v>
      </c>
      <c r="N28" s="143" t="s">
        <v>224</v>
      </c>
      <c r="O28" s="143" t="s">
        <v>224</v>
      </c>
      <c r="P28" s="299">
        <v>43707</v>
      </c>
      <c r="Q28" s="143">
        <v>746</v>
      </c>
      <c r="R28" s="143">
        <v>902</v>
      </c>
      <c r="S28" s="49">
        <v>759</v>
      </c>
      <c r="T28" s="64">
        <v>940</v>
      </c>
      <c r="U28" s="273">
        <f t="shared" si="0"/>
        <v>3.2982456140350878</v>
      </c>
      <c r="V28" s="75">
        <v>1150</v>
      </c>
      <c r="W28" s="273">
        <f t="shared" si="1"/>
        <v>4.2</v>
      </c>
      <c r="X28" s="273">
        <f t="shared" si="2"/>
        <v>3.44311377245509</v>
      </c>
      <c r="Y28" s="49">
        <v>1416</v>
      </c>
      <c r="Z28" s="274">
        <f t="shared" si="3"/>
        <v>3.9666666666666668</v>
      </c>
      <c r="AA28" s="275">
        <f t="shared" si="4"/>
        <v>106.55148496122071</v>
      </c>
      <c r="AB28" s="276">
        <f t="shared" si="5"/>
        <v>3.504950495049505</v>
      </c>
      <c r="AC28" s="277">
        <v>38</v>
      </c>
      <c r="AD28" s="278">
        <f t="shared" si="6"/>
        <v>36.915399999999998</v>
      </c>
      <c r="AE28" s="279">
        <f t="shared" si="7"/>
        <v>1368.090909090909</v>
      </c>
      <c r="AF28" s="274">
        <f t="shared" si="8"/>
        <v>104.8162916266522</v>
      </c>
      <c r="AG28" s="275">
        <f t="shared" si="9"/>
        <v>105.68388829393646</v>
      </c>
      <c r="AH28" s="176">
        <v>-6</v>
      </c>
      <c r="AI28" s="177">
        <v>4.9000000000000004</v>
      </c>
      <c r="AJ28" s="178">
        <v>80</v>
      </c>
      <c r="AK28" s="178">
        <v>134</v>
      </c>
      <c r="AL28" s="280">
        <v>29</v>
      </c>
      <c r="AM28" s="180">
        <v>0.56000000000000005</v>
      </c>
      <c r="AN28" s="180">
        <v>0.45</v>
      </c>
      <c r="AO28" s="254">
        <v>4.2000000000000003E-2</v>
      </c>
      <c r="AP28" s="181"/>
      <c r="AQ28" s="281" t="s">
        <v>224</v>
      </c>
      <c r="AR28" s="4"/>
      <c r="AS28" s="174" t="s">
        <v>224</v>
      </c>
      <c r="AT28" s="182"/>
      <c r="AU28" s="182"/>
    </row>
    <row r="29" spans="1:47" s="110" customFormat="1" ht="14.1" customHeight="1" thickBot="1" x14ac:dyDescent="0.3">
      <c r="A29" s="376" t="s">
        <v>135</v>
      </c>
      <c r="B29" s="49">
        <v>54</v>
      </c>
      <c r="C29" s="174">
        <v>438</v>
      </c>
      <c r="D29" s="268"/>
      <c r="E29" s="269">
        <v>19499951</v>
      </c>
      <c r="F29" s="49" t="s">
        <v>255</v>
      </c>
      <c r="G29" s="49" t="s">
        <v>257</v>
      </c>
      <c r="H29" s="49">
        <v>9002</v>
      </c>
      <c r="I29" s="49" t="s">
        <v>302</v>
      </c>
      <c r="J29" s="314" t="s">
        <v>303</v>
      </c>
      <c r="K29" s="271">
        <v>19064550</v>
      </c>
      <c r="L29" s="272">
        <v>43524</v>
      </c>
      <c r="M29" s="49">
        <v>78</v>
      </c>
      <c r="N29" s="49" t="s">
        <v>224</v>
      </c>
      <c r="O29" s="49" t="s">
        <v>224</v>
      </c>
      <c r="P29" s="272">
        <v>43690</v>
      </c>
      <c r="Q29" s="49">
        <v>624</v>
      </c>
      <c r="R29" s="49">
        <v>702</v>
      </c>
      <c r="S29" s="49">
        <v>806</v>
      </c>
      <c r="T29" s="64">
        <v>828</v>
      </c>
      <c r="U29" s="273">
        <f t="shared" si="0"/>
        <v>3.45</v>
      </c>
      <c r="V29" s="49">
        <v>1006</v>
      </c>
      <c r="W29" s="273">
        <f t="shared" si="1"/>
        <v>3.56</v>
      </c>
      <c r="X29" s="273">
        <f t="shared" si="2"/>
        <v>3.4809688581314879</v>
      </c>
      <c r="Y29" s="49">
        <v>1302</v>
      </c>
      <c r="Z29" s="274">
        <f t="shared" si="3"/>
        <v>3.95</v>
      </c>
      <c r="AA29" s="275">
        <f t="shared" si="4"/>
        <v>106.10378964625762</v>
      </c>
      <c r="AB29" s="276">
        <f t="shared" si="5"/>
        <v>3.6267409470752088</v>
      </c>
      <c r="AC29" s="277">
        <v>35</v>
      </c>
      <c r="AD29" s="278">
        <f t="shared" si="6"/>
        <v>35.598399999999998</v>
      </c>
      <c r="AE29" s="279">
        <f t="shared" si="7"/>
        <v>1368.0725388601036</v>
      </c>
      <c r="AF29" s="274">
        <f t="shared" si="8"/>
        <v>104.81488419133007</v>
      </c>
      <c r="AG29" s="275">
        <f t="shared" si="9"/>
        <v>105.45933691879384</v>
      </c>
      <c r="AH29" s="176">
        <v>7</v>
      </c>
      <c r="AI29" s="177">
        <v>1.8</v>
      </c>
      <c r="AJ29" s="178">
        <v>66</v>
      </c>
      <c r="AK29" s="178">
        <v>125</v>
      </c>
      <c r="AL29" s="280">
        <v>35</v>
      </c>
      <c r="AM29" s="180">
        <v>0.74</v>
      </c>
      <c r="AN29" s="180">
        <v>0.62</v>
      </c>
      <c r="AO29" s="254">
        <v>-0.03</v>
      </c>
      <c r="AP29" s="181"/>
      <c r="AQ29" s="281" t="s">
        <v>224</v>
      </c>
      <c r="AR29" s="4"/>
      <c r="AS29" s="174" t="s">
        <v>582</v>
      </c>
      <c r="AT29" s="174" t="s">
        <v>224</v>
      </c>
      <c r="AU29" s="182"/>
    </row>
    <row r="30" spans="1:47" s="110" customFormat="1" ht="14.1" hidden="1" customHeight="1" thickBot="1" x14ac:dyDescent="0.3">
      <c r="A30" s="519" t="s">
        <v>227</v>
      </c>
      <c r="B30" s="508">
        <v>54</v>
      </c>
      <c r="C30" s="509">
        <v>432</v>
      </c>
      <c r="D30" s="282"/>
      <c r="E30" s="283">
        <v>19499931</v>
      </c>
      <c r="F30" s="71" t="s">
        <v>255</v>
      </c>
      <c r="G30" s="71" t="s">
        <v>257</v>
      </c>
      <c r="H30" s="71" t="s">
        <v>359</v>
      </c>
      <c r="I30" s="71" t="s">
        <v>359</v>
      </c>
      <c r="J30" s="314" t="s">
        <v>360</v>
      </c>
      <c r="K30" s="271">
        <v>18870935</v>
      </c>
      <c r="L30" s="284">
        <v>43499</v>
      </c>
      <c r="M30" s="71">
        <v>84</v>
      </c>
      <c r="N30" s="71" t="s">
        <v>224</v>
      </c>
      <c r="O30" s="71" t="s">
        <v>224</v>
      </c>
      <c r="P30" s="284">
        <v>43675</v>
      </c>
      <c r="Q30" s="71">
        <v>562</v>
      </c>
      <c r="R30" s="49">
        <v>666</v>
      </c>
      <c r="S30" s="71">
        <v>699</v>
      </c>
      <c r="T30" s="64">
        <v>778</v>
      </c>
      <c r="U30" s="273">
        <f t="shared" si="0"/>
        <v>2.9358490566037734</v>
      </c>
      <c r="V30" s="203">
        <v>880</v>
      </c>
      <c r="W30" s="273">
        <f t="shared" si="1"/>
        <v>2.04</v>
      </c>
      <c r="X30" s="273">
        <f t="shared" si="2"/>
        <v>2.8025477707006368</v>
      </c>
      <c r="Y30" s="71">
        <v>1058</v>
      </c>
      <c r="Z30" s="274">
        <f t="shared" si="3"/>
        <v>2.3333333333333335</v>
      </c>
      <c r="AA30" s="275">
        <f t="shared" si="4"/>
        <v>62.677344094835718</v>
      </c>
      <c r="AB30" s="287">
        <f t="shared" si="5"/>
        <v>2.7552083333333335</v>
      </c>
      <c r="AC30" s="288">
        <v>35</v>
      </c>
      <c r="AD30" s="278">
        <f t="shared" si="6"/>
        <v>34.663400000000003</v>
      </c>
      <c r="AE30" s="279">
        <f t="shared" si="7"/>
        <v>1080.5384615384614</v>
      </c>
      <c r="AF30" s="274">
        <f t="shared" si="8"/>
        <v>82.785459464597281</v>
      </c>
      <c r="AG30" s="275">
        <f t="shared" si="9"/>
        <v>72.731401779716492</v>
      </c>
      <c r="AH30" s="289">
        <v>9</v>
      </c>
      <c r="AI30" s="290">
        <v>1.6</v>
      </c>
      <c r="AJ30" s="178">
        <v>58</v>
      </c>
      <c r="AK30" s="178">
        <v>94</v>
      </c>
      <c r="AL30" s="291">
        <v>20</v>
      </c>
      <c r="AM30" s="292">
        <v>0.69</v>
      </c>
      <c r="AN30" s="292">
        <v>0.56999999999999995</v>
      </c>
      <c r="AO30" s="293">
        <v>0.03</v>
      </c>
      <c r="AP30" s="294"/>
      <c r="AQ30" s="281" t="s">
        <v>224</v>
      </c>
      <c r="AR30" s="4"/>
      <c r="AS30" s="174" t="s">
        <v>224</v>
      </c>
      <c r="AT30" s="182"/>
      <c r="AU30" s="182"/>
    </row>
    <row r="31" spans="1:47" s="110" customFormat="1" ht="14.1" customHeight="1" thickBot="1" x14ac:dyDescent="0.3">
      <c r="A31" s="376" t="s">
        <v>26</v>
      </c>
      <c r="B31" s="49">
        <v>54</v>
      </c>
      <c r="C31" s="174">
        <v>429</v>
      </c>
      <c r="D31" s="268"/>
      <c r="E31" s="269">
        <v>19505770</v>
      </c>
      <c r="F31" s="49" t="s">
        <v>255</v>
      </c>
      <c r="G31" s="49" t="s">
        <v>257</v>
      </c>
      <c r="H31" s="49">
        <v>130</v>
      </c>
      <c r="I31" s="49" t="s">
        <v>268</v>
      </c>
      <c r="J31" s="314" t="s">
        <v>267</v>
      </c>
      <c r="K31" s="271">
        <v>17859356</v>
      </c>
      <c r="L31" s="272">
        <v>43505</v>
      </c>
      <c r="M31" s="49">
        <v>87</v>
      </c>
      <c r="N31" s="49" t="s">
        <v>224</v>
      </c>
      <c r="O31" s="49" t="s">
        <v>224</v>
      </c>
      <c r="P31" s="272">
        <v>43700</v>
      </c>
      <c r="Q31" s="49">
        <v>670</v>
      </c>
      <c r="R31" s="49">
        <v>764</v>
      </c>
      <c r="S31" s="49">
        <v>696</v>
      </c>
      <c r="T31" s="64">
        <v>829</v>
      </c>
      <c r="U31" s="273">
        <f t="shared" si="0"/>
        <v>3.2007722007722008</v>
      </c>
      <c r="V31" s="75">
        <v>1026</v>
      </c>
      <c r="W31" s="273">
        <f t="shared" si="1"/>
        <v>3.94</v>
      </c>
      <c r="X31" s="273">
        <f t="shared" si="2"/>
        <v>3.331168831168831</v>
      </c>
      <c r="Y31" s="49">
        <v>1328</v>
      </c>
      <c r="Z31" s="274">
        <f t="shared" si="3"/>
        <v>4.1583333333333332</v>
      </c>
      <c r="AA31" s="275">
        <f t="shared" si="4"/>
        <v>111.69998108329651</v>
      </c>
      <c r="AB31" s="276">
        <f t="shared" si="5"/>
        <v>3.513227513227513</v>
      </c>
      <c r="AC31" s="277">
        <v>38</v>
      </c>
      <c r="AD31" s="278">
        <f t="shared" si="6"/>
        <v>37.887799999999999</v>
      </c>
      <c r="AE31" s="279">
        <f t="shared" si="7"/>
        <v>1271.3005464480875</v>
      </c>
      <c r="AF31" s="274">
        <f t="shared" si="8"/>
        <v>97.400697523946818</v>
      </c>
      <c r="AG31" s="275">
        <f t="shared" si="9"/>
        <v>104.55033930362166</v>
      </c>
      <c r="AH31" s="176">
        <v>8</v>
      </c>
      <c r="AI31" s="177">
        <v>1.3</v>
      </c>
      <c r="AJ31" s="178">
        <v>60</v>
      </c>
      <c r="AK31" s="178">
        <v>105</v>
      </c>
      <c r="AL31" s="280">
        <v>28</v>
      </c>
      <c r="AM31" s="180">
        <v>0.59</v>
      </c>
      <c r="AN31" s="180">
        <v>0.81</v>
      </c>
      <c r="AO31" s="254">
        <v>1.0999999999999999E-2</v>
      </c>
      <c r="AP31" s="181"/>
      <c r="AQ31" s="281" t="s">
        <v>224</v>
      </c>
      <c r="AR31" s="4"/>
      <c r="AS31" s="174" t="s">
        <v>224</v>
      </c>
      <c r="AT31" s="182"/>
      <c r="AU31" s="182"/>
    </row>
    <row r="32" spans="1:47" s="110" customFormat="1" ht="14.1" customHeight="1" thickBot="1" x14ac:dyDescent="0.3">
      <c r="A32" s="376" t="s">
        <v>328</v>
      </c>
      <c r="B32" s="49">
        <v>54</v>
      </c>
      <c r="C32" s="174">
        <v>421</v>
      </c>
      <c r="D32" s="268"/>
      <c r="E32" s="269">
        <v>19505647</v>
      </c>
      <c r="F32" s="49" t="s">
        <v>255</v>
      </c>
      <c r="G32" s="49" t="s">
        <v>257</v>
      </c>
      <c r="H32" s="49">
        <v>9131</v>
      </c>
      <c r="I32" s="49">
        <v>9131</v>
      </c>
      <c r="J32" s="314" t="s">
        <v>331</v>
      </c>
      <c r="K32" s="271">
        <v>16860152</v>
      </c>
      <c r="L32" s="272">
        <v>43540</v>
      </c>
      <c r="M32" s="49">
        <v>86</v>
      </c>
      <c r="N32" s="49" t="s">
        <v>224</v>
      </c>
      <c r="O32" s="49" t="s">
        <v>224</v>
      </c>
      <c r="P32" s="272">
        <v>43709</v>
      </c>
      <c r="Q32" s="49">
        <v>660</v>
      </c>
      <c r="R32" s="49">
        <v>822</v>
      </c>
      <c r="S32" s="49">
        <v>762</v>
      </c>
      <c r="T32" s="64">
        <v>870</v>
      </c>
      <c r="U32" s="273">
        <f t="shared" si="0"/>
        <v>3.8839285714285716</v>
      </c>
      <c r="V32" s="75">
        <v>1026</v>
      </c>
      <c r="W32" s="273">
        <f t="shared" si="1"/>
        <v>3.12</v>
      </c>
      <c r="X32" s="273">
        <f t="shared" si="2"/>
        <v>3.7582417582417582</v>
      </c>
      <c r="Y32" s="49">
        <v>1330</v>
      </c>
      <c r="Z32" s="274">
        <f t="shared" si="3"/>
        <v>3.8333333333333335</v>
      </c>
      <c r="AA32" s="275">
        <f t="shared" si="4"/>
        <v>102.96992244151582</v>
      </c>
      <c r="AB32" s="276">
        <f t="shared" si="5"/>
        <v>3.8775510204081631</v>
      </c>
      <c r="AC32" s="277">
        <v>38</v>
      </c>
      <c r="AD32" s="278">
        <f t="shared" si="6"/>
        <v>39.196800000000003</v>
      </c>
      <c r="AE32" s="279">
        <f t="shared" si="7"/>
        <v>1378.0919540229884</v>
      </c>
      <c r="AF32" s="274">
        <f t="shared" si="8"/>
        <v>105.58252173256575</v>
      </c>
      <c r="AG32" s="275">
        <f t="shared" si="9"/>
        <v>104.27622208704079</v>
      </c>
      <c r="AH32" s="176">
        <v>-3</v>
      </c>
      <c r="AI32" s="177">
        <v>4.4000000000000004</v>
      </c>
      <c r="AJ32" s="178">
        <v>60</v>
      </c>
      <c r="AK32" s="178">
        <v>93</v>
      </c>
      <c r="AL32" s="280">
        <v>20</v>
      </c>
      <c r="AM32" s="180">
        <v>-0.26</v>
      </c>
      <c r="AN32" s="180">
        <v>0.53</v>
      </c>
      <c r="AO32" s="254">
        <v>-3.1E-2</v>
      </c>
      <c r="AP32" s="181"/>
      <c r="AQ32" s="281" t="s">
        <v>224</v>
      </c>
      <c r="AR32" s="4"/>
      <c r="AS32" s="174" t="s">
        <v>224</v>
      </c>
      <c r="AT32" s="182"/>
      <c r="AU32" s="182"/>
    </row>
    <row r="33" spans="1:66" s="110" customFormat="1" ht="14.1" customHeight="1" thickBot="1" x14ac:dyDescent="0.3">
      <c r="A33" s="519" t="s">
        <v>328</v>
      </c>
      <c r="B33" s="49">
        <v>54</v>
      </c>
      <c r="C33" s="174">
        <v>419</v>
      </c>
      <c r="D33" s="282"/>
      <c r="E33" s="71">
        <v>19506303</v>
      </c>
      <c r="F33" s="71" t="s">
        <v>255</v>
      </c>
      <c r="G33" s="71" t="s">
        <v>257</v>
      </c>
      <c r="H33" s="71">
        <v>9106</v>
      </c>
      <c r="I33" s="285" t="s">
        <v>329</v>
      </c>
      <c r="J33" s="314" t="s">
        <v>330</v>
      </c>
      <c r="K33" s="271">
        <v>16528559</v>
      </c>
      <c r="L33" s="284">
        <v>43487</v>
      </c>
      <c r="M33" s="71">
        <v>70</v>
      </c>
      <c r="N33" s="71" t="s">
        <v>224</v>
      </c>
      <c r="O33" s="71" t="s">
        <v>224</v>
      </c>
      <c r="P33" s="272">
        <v>43709</v>
      </c>
      <c r="Q33" s="49">
        <v>660</v>
      </c>
      <c r="R33" s="49">
        <v>752</v>
      </c>
      <c r="S33" s="49">
        <v>709</v>
      </c>
      <c r="T33" s="64">
        <v>814</v>
      </c>
      <c r="U33" s="273">
        <f t="shared" si="0"/>
        <v>2.9386281588447654</v>
      </c>
      <c r="V33" s="75">
        <v>1020</v>
      </c>
      <c r="W33" s="273">
        <f t="shared" si="1"/>
        <v>4.12</v>
      </c>
      <c r="X33" s="273">
        <f t="shared" si="2"/>
        <v>3.128834355828221</v>
      </c>
      <c r="Y33" s="49">
        <v>1300</v>
      </c>
      <c r="Z33" s="274">
        <f t="shared" si="3"/>
        <v>4.05</v>
      </c>
      <c r="AA33" s="275">
        <f t="shared" si="4"/>
        <v>108.78996153603626</v>
      </c>
      <c r="AB33" s="276">
        <f t="shared" si="5"/>
        <v>3.2828282828282829</v>
      </c>
      <c r="AC33" s="277">
        <v>36</v>
      </c>
      <c r="AD33" s="278">
        <f t="shared" si="6"/>
        <v>35.214599999999997</v>
      </c>
      <c r="AE33" s="279">
        <f t="shared" si="7"/>
        <v>1297.5057471264367</v>
      </c>
      <c r="AF33" s="274">
        <f t="shared" si="8"/>
        <v>99.408409100849255</v>
      </c>
      <c r="AG33" s="275">
        <f t="shared" si="9"/>
        <v>104.09918531844275</v>
      </c>
      <c r="AH33" s="176">
        <v>8</v>
      </c>
      <c r="AI33" s="286">
        <v>0.8</v>
      </c>
      <c r="AJ33" s="178">
        <v>46</v>
      </c>
      <c r="AK33" s="178">
        <v>84</v>
      </c>
      <c r="AL33" s="280">
        <v>29</v>
      </c>
      <c r="AM33" s="180">
        <v>-0.06</v>
      </c>
      <c r="AN33" s="180">
        <v>1.08</v>
      </c>
      <c r="AO33" s="254">
        <v>-2.4E-2</v>
      </c>
      <c r="AP33" s="181"/>
      <c r="AQ33" s="281" t="s">
        <v>224</v>
      </c>
      <c r="AR33" s="4"/>
      <c r="AS33" s="174" t="s">
        <v>582</v>
      </c>
      <c r="AT33" s="174" t="s">
        <v>582</v>
      </c>
      <c r="AU33" s="174" t="s">
        <v>224</v>
      </c>
      <c r="AW33" s="456" t="s">
        <v>619</v>
      </c>
      <c r="AX33" s="456"/>
      <c r="AY33" s="456"/>
    </row>
    <row r="34" spans="1:66" s="110" customFormat="1" ht="14.1" customHeight="1" thickBot="1" x14ac:dyDescent="0.3">
      <c r="A34" s="376" t="s">
        <v>326</v>
      </c>
      <c r="B34" s="49">
        <v>54</v>
      </c>
      <c r="C34" s="174">
        <v>401</v>
      </c>
      <c r="D34" s="268"/>
      <c r="E34" s="269">
        <v>19497476</v>
      </c>
      <c r="F34" s="49" t="s">
        <v>255</v>
      </c>
      <c r="G34" s="49" t="s">
        <v>257</v>
      </c>
      <c r="H34" s="49">
        <v>971319</v>
      </c>
      <c r="I34" s="270" t="s">
        <v>327</v>
      </c>
      <c r="J34" s="314" t="s">
        <v>562</v>
      </c>
      <c r="K34" s="271">
        <v>17766048</v>
      </c>
      <c r="L34" s="272">
        <v>43469</v>
      </c>
      <c r="M34" s="49">
        <v>80</v>
      </c>
      <c r="N34" s="49" t="s">
        <v>224</v>
      </c>
      <c r="O34" s="49" t="s">
        <v>224</v>
      </c>
      <c r="P34" s="272">
        <v>43708</v>
      </c>
      <c r="Q34" s="49">
        <v>764</v>
      </c>
      <c r="R34" s="49">
        <v>820</v>
      </c>
      <c r="S34" s="49">
        <v>692</v>
      </c>
      <c r="T34" s="64">
        <v>946</v>
      </c>
      <c r="U34" s="273">
        <f t="shared" si="0"/>
        <v>3.2067796610169492</v>
      </c>
      <c r="V34" s="75">
        <v>1124</v>
      </c>
      <c r="W34" s="273">
        <f t="shared" si="1"/>
        <v>3.56</v>
      </c>
      <c r="X34" s="273">
        <f t="shared" si="2"/>
        <v>3.2674418604651163</v>
      </c>
      <c r="Y34" s="49">
        <v>1430</v>
      </c>
      <c r="Z34" s="274">
        <f t="shared" si="3"/>
        <v>4.0333333333333332</v>
      </c>
      <c r="AA34" s="275">
        <f t="shared" si="4"/>
        <v>108.34226622107317</v>
      </c>
      <c r="AB34" s="276">
        <f t="shared" si="5"/>
        <v>3.4541062801932365</v>
      </c>
      <c r="AC34" s="277">
        <v>37</v>
      </c>
      <c r="AD34" s="278">
        <f t="shared" si="6"/>
        <v>35.541400000000003</v>
      </c>
      <c r="AE34" s="279">
        <f t="shared" si="7"/>
        <v>1300.9142857142856</v>
      </c>
      <c r="AF34" s="274">
        <f t="shared" si="8"/>
        <v>99.669554301267297</v>
      </c>
      <c r="AG34" s="275">
        <f t="shared" si="9"/>
        <v>104.00591026117024</v>
      </c>
      <c r="AH34" s="176">
        <v>7</v>
      </c>
      <c r="AI34" s="177">
        <v>3.2</v>
      </c>
      <c r="AJ34" s="178">
        <v>67</v>
      </c>
      <c r="AK34" s="178">
        <v>109</v>
      </c>
      <c r="AL34" s="280">
        <v>20</v>
      </c>
      <c r="AM34" s="180">
        <v>0.49</v>
      </c>
      <c r="AN34" s="180">
        <v>0.42</v>
      </c>
      <c r="AO34" s="254">
        <v>3.9E-2</v>
      </c>
      <c r="AP34" s="181"/>
      <c r="AQ34" s="281" t="s">
        <v>224</v>
      </c>
      <c r="AR34" s="4"/>
      <c r="AS34" s="174" t="s">
        <v>582</v>
      </c>
      <c r="AT34" s="174" t="s">
        <v>224</v>
      </c>
      <c r="AU34" s="182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</row>
    <row r="35" spans="1:66" s="110" customFormat="1" ht="14.1" customHeight="1" thickBot="1" x14ac:dyDescent="0.3">
      <c r="A35" s="376" t="s">
        <v>326</v>
      </c>
      <c r="B35" s="49">
        <v>54</v>
      </c>
      <c r="C35" s="174">
        <v>402</v>
      </c>
      <c r="D35" s="268"/>
      <c r="E35" s="49">
        <v>19497477</v>
      </c>
      <c r="F35" s="49" t="s">
        <v>255</v>
      </c>
      <c r="G35" s="49" t="s">
        <v>257</v>
      </c>
      <c r="H35" s="49">
        <v>379111</v>
      </c>
      <c r="I35" s="49">
        <v>39</v>
      </c>
      <c r="J35" s="314" t="s">
        <v>301</v>
      </c>
      <c r="K35" s="271">
        <v>18628372</v>
      </c>
      <c r="L35" s="272">
        <v>43472</v>
      </c>
      <c r="M35" s="49">
        <v>80</v>
      </c>
      <c r="N35" s="49" t="s">
        <v>224</v>
      </c>
      <c r="O35" s="49" t="s">
        <v>224</v>
      </c>
      <c r="P35" s="272">
        <v>43708</v>
      </c>
      <c r="Q35" s="49">
        <v>754</v>
      </c>
      <c r="R35" s="49">
        <v>824</v>
      </c>
      <c r="S35" s="49">
        <v>725</v>
      </c>
      <c r="T35" s="64">
        <v>984</v>
      </c>
      <c r="U35" s="273">
        <f t="shared" si="0"/>
        <v>3.3698630136986303</v>
      </c>
      <c r="V35" s="75">
        <v>1150</v>
      </c>
      <c r="W35" s="273">
        <f t="shared" si="1"/>
        <v>3.32</v>
      </c>
      <c r="X35" s="273">
        <f t="shared" si="2"/>
        <v>3.372434017595308</v>
      </c>
      <c r="Y35" s="49">
        <v>1442</v>
      </c>
      <c r="Z35" s="274">
        <f t="shared" si="3"/>
        <v>3.8166666666666669</v>
      </c>
      <c r="AA35" s="275">
        <f t="shared" si="4"/>
        <v>102.52222712655271</v>
      </c>
      <c r="AB35" s="276">
        <f t="shared" si="5"/>
        <v>3.5085158150851581</v>
      </c>
      <c r="AC35" s="277">
        <v>37</v>
      </c>
      <c r="AD35" s="278">
        <f t="shared" si="6"/>
        <v>35.653599999999997</v>
      </c>
      <c r="AE35" s="279">
        <f t="shared" si="7"/>
        <v>1354.0285714285715</v>
      </c>
      <c r="AF35" s="274">
        <f t="shared" si="8"/>
        <v>103.73890555853815</v>
      </c>
      <c r="AG35" s="275">
        <f t="shared" si="9"/>
        <v>103.13056634254542</v>
      </c>
      <c r="AH35" s="176">
        <v>6</v>
      </c>
      <c r="AI35" s="177">
        <v>1.2</v>
      </c>
      <c r="AJ35" s="178">
        <v>76</v>
      </c>
      <c r="AK35" s="178">
        <v>130</v>
      </c>
      <c r="AL35" s="280">
        <v>14</v>
      </c>
      <c r="AM35" s="180">
        <v>0.86</v>
      </c>
      <c r="AN35" s="180">
        <v>0.36</v>
      </c>
      <c r="AO35" s="254">
        <v>0</v>
      </c>
      <c r="AP35" s="181"/>
      <c r="AQ35" s="281" t="s">
        <v>224</v>
      </c>
      <c r="AR35" s="4"/>
      <c r="AS35" s="174" t="s">
        <v>582</v>
      </c>
      <c r="AT35" s="174" t="s">
        <v>224</v>
      </c>
      <c r="AU35" s="182"/>
    </row>
    <row r="36" spans="1:66" s="110" customFormat="1" ht="14.1" customHeight="1" thickBot="1" x14ac:dyDescent="0.3">
      <c r="A36" s="376" t="s">
        <v>43</v>
      </c>
      <c r="B36" s="49">
        <v>53</v>
      </c>
      <c r="C36" s="174">
        <v>466</v>
      </c>
      <c r="D36" s="268"/>
      <c r="E36" s="269">
        <v>19507263</v>
      </c>
      <c r="F36" s="49" t="s">
        <v>255</v>
      </c>
      <c r="G36" s="49" t="s">
        <v>257</v>
      </c>
      <c r="H36" s="49" t="s">
        <v>382</v>
      </c>
      <c r="I36" s="49" t="s">
        <v>382</v>
      </c>
      <c r="J36" s="314" t="s">
        <v>383</v>
      </c>
      <c r="K36" s="271">
        <v>17846189</v>
      </c>
      <c r="L36" s="272">
        <v>43503</v>
      </c>
      <c r="M36" s="49">
        <v>80</v>
      </c>
      <c r="N36" s="49" t="s">
        <v>224</v>
      </c>
      <c r="O36" s="49" t="s">
        <v>224</v>
      </c>
      <c r="P36" s="272">
        <v>43698</v>
      </c>
      <c r="Q36" s="49">
        <v>770</v>
      </c>
      <c r="R36" s="49">
        <v>814</v>
      </c>
      <c r="S36" s="49">
        <v>794</v>
      </c>
      <c r="T36" s="64">
        <v>884</v>
      </c>
      <c r="U36" s="273">
        <f t="shared" si="0"/>
        <v>3.3869731800766285</v>
      </c>
      <c r="V36" s="75">
        <v>1068</v>
      </c>
      <c r="W36" s="273">
        <f t="shared" si="1"/>
        <v>3.68</v>
      </c>
      <c r="X36" s="273">
        <f t="shared" si="2"/>
        <v>3.4451612903225808</v>
      </c>
      <c r="Y36" s="49">
        <v>1356</v>
      </c>
      <c r="Z36" s="274">
        <f t="shared" si="3"/>
        <v>3.9333333333333331</v>
      </c>
      <c r="AA36" s="275">
        <f t="shared" si="4"/>
        <v>105.65609433129448</v>
      </c>
      <c r="AB36" s="276">
        <f t="shared" si="5"/>
        <v>3.5684210526315789</v>
      </c>
      <c r="AC36" s="277">
        <v>37</v>
      </c>
      <c r="AD36" s="278">
        <f t="shared" si="6"/>
        <v>36.813000000000002</v>
      </c>
      <c r="AE36" s="279">
        <f t="shared" si="7"/>
        <v>1300.8108108108108</v>
      </c>
      <c r="AF36" s="274">
        <f t="shared" si="8"/>
        <v>99.661626571036379</v>
      </c>
      <c r="AG36" s="275">
        <f t="shared" si="9"/>
        <v>102.65886045116542</v>
      </c>
      <c r="AH36" s="176">
        <v>9</v>
      </c>
      <c r="AI36" s="177">
        <v>1.8</v>
      </c>
      <c r="AJ36" s="178">
        <v>62</v>
      </c>
      <c r="AK36" s="178">
        <v>112</v>
      </c>
      <c r="AL36" s="280">
        <v>23</v>
      </c>
      <c r="AM36" s="180">
        <v>1.1200000000000001</v>
      </c>
      <c r="AN36" s="180">
        <v>1.04</v>
      </c>
      <c r="AO36" s="254">
        <v>-8.9999999999999993E-3</v>
      </c>
      <c r="AP36" s="181"/>
      <c r="AQ36" s="281" t="s">
        <v>224</v>
      </c>
      <c r="AR36" s="4"/>
      <c r="AS36" s="174" t="s">
        <v>582</v>
      </c>
      <c r="AT36" s="174" t="s">
        <v>582</v>
      </c>
      <c r="AU36" s="174" t="s">
        <v>224</v>
      </c>
    </row>
    <row r="37" spans="1:66" s="110" customFormat="1" ht="14.1" customHeight="1" thickBot="1" x14ac:dyDescent="0.3">
      <c r="A37" s="519" t="s">
        <v>227</v>
      </c>
      <c r="B37" s="49">
        <v>54</v>
      </c>
      <c r="C37" s="174">
        <v>433</v>
      </c>
      <c r="D37" s="282"/>
      <c r="E37" s="283">
        <v>19497563</v>
      </c>
      <c r="F37" s="71" t="s">
        <v>255</v>
      </c>
      <c r="G37" s="71" t="s">
        <v>257</v>
      </c>
      <c r="H37" s="71" t="s">
        <v>361</v>
      </c>
      <c r="I37" s="285" t="s">
        <v>361</v>
      </c>
      <c r="J37" s="314" t="s">
        <v>362</v>
      </c>
      <c r="K37" s="271">
        <v>18026420</v>
      </c>
      <c r="L37" s="284">
        <v>43538</v>
      </c>
      <c r="M37" s="71">
        <v>86</v>
      </c>
      <c r="N37" s="71" t="s">
        <v>224</v>
      </c>
      <c r="O37" s="71" t="s">
        <v>224</v>
      </c>
      <c r="P37" s="284">
        <v>43675</v>
      </c>
      <c r="Q37" s="71">
        <v>596</v>
      </c>
      <c r="R37" s="49">
        <v>650</v>
      </c>
      <c r="S37" s="49">
        <v>834</v>
      </c>
      <c r="T37" s="64">
        <v>675</v>
      </c>
      <c r="U37" s="273">
        <f t="shared" si="0"/>
        <v>2.9867256637168142</v>
      </c>
      <c r="V37" s="75">
        <v>850</v>
      </c>
      <c r="W37" s="273">
        <f t="shared" si="1"/>
        <v>3.5</v>
      </c>
      <c r="X37" s="273">
        <f t="shared" si="2"/>
        <v>3.0909090909090908</v>
      </c>
      <c r="Y37" s="49">
        <v>1156</v>
      </c>
      <c r="Z37" s="274">
        <f t="shared" si="3"/>
        <v>4.0083333333333337</v>
      </c>
      <c r="AA37" s="275">
        <f t="shared" si="4"/>
        <v>107.67072324862849</v>
      </c>
      <c r="AB37" s="276">
        <f t="shared" si="5"/>
        <v>3.3507246376811595</v>
      </c>
      <c r="AC37" s="277">
        <v>36</v>
      </c>
      <c r="AD37" s="278">
        <f t="shared" si="6"/>
        <v>37.122</v>
      </c>
      <c r="AE37" s="279">
        <f t="shared" si="7"/>
        <v>1264.7692307692309</v>
      </c>
      <c r="AF37" s="274">
        <f t="shared" si="8"/>
        <v>96.900300741575336</v>
      </c>
      <c r="AG37" s="275">
        <f t="shared" si="9"/>
        <v>102.28551199510191</v>
      </c>
      <c r="AH37" s="176">
        <v>8</v>
      </c>
      <c r="AI37" s="177">
        <v>8</v>
      </c>
      <c r="AJ37" s="178">
        <v>67</v>
      </c>
      <c r="AK37" s="178">
        <v>115</v>
      </c>
      <c r="AL37" s="280">
        <v>26</v>
      </c>
      <c r="AM37" s="180">
        <v>0.4</v>
      </c>
      <c r="AN37" s="180">
        <v>0.74</v>
      </c>
      <c r="AO37" s="254">
        <v>-1.0999999999999999E-2</v>
      </c>
      <c r="AP37" s="181"/>
      <c r="AQ37" s="281" t="s">
        <v>224</v>
      </c>
      <c r="AR37" s="4"/>
      <c r="AS37" s="174" t="s">
        <v>224</v>
      </c>
      <c r="AT37" s="182"/>
      <c r="AU37" s="182"/>
    </row>
    <row r="38" spans="1:66" s="110" customFormat="1" ht="14.1" customHeight="1" thickBot="1" x14ac:dyDescent="0.3">
      <c r="A38" s="519" t="s">
        <v>328</v>
      </c>
      <c r="B38" s="49">
        <v>54</v>
      </c>
      <c r="C38" s="174">
        <v>420</v>
      </c>
      <c r="D38" s="282"/>
      <c r="E38" s="71">
        <v>19505643</v>
      </c>
      <c r="F38" s="71" t="s">
        <v>255</v>
      </c>
      <c r="G38" s="71" t="s">
        <v>257</v>
      </c>
      <c r="H38" s="71">
        <v>9113</v>
      </c>
      <c r="I38" s="71">
        <v>9113</v>
      </c>
      <c r="J38" s="314" t="s">
        <v>332</v>
      </c>
      <c r="K38" s="271">
        <v>17381450</v>
      </c>
      <c r="L38" s="284">
        <v>43503</v>
      </c>
      <c r="M38" s="71">
        <v>79</v>
      </c>
      <c r="N38" s="71" t="s">
        <v>224</v>
      </c>
      <c r="O38" s="71" t="s">
        <v>224</v>
      </c>
      <c r="P38" s="272">
        <v>43709</v>
      </c>
      <c r="Q38" s="49">
        <v>625</v>
      </c>
      <c r="R38" s="49">
        <v>822</v>
      </c>
      <c r="S38" s="49">
        <v>658</v>
      </c>
      <c r="T38" s="64">
        <v>880</v>
      </c>
      <c r="U38" s="273">
        <f t="shared" si="0"/>
        <v>3.3716475095785441</v>
      </c>
      <c r="V38" s="75">
        <v>1086</v>
      </c>
      <c r="W38" s="273">
        <f t="shared" si="1"/>
        <v>4.12</v>
      </c>
      <c r="X38" s="273">
        <f t="shared" si="2"/>
        <v>3.5032258064516131</v>
      </c>
      <c r="Y38" s="49">
        <v>1340</v>
      </c>
      <c r="Z38" s="274">
        <f t="shared" si="3"/>
        <v>3.8333333333333335</v>
      </c>
      <c r="AA38" s="275">
        <f t="shared" si="4"/>
        <v>102.96992244151582</v>
      </c>
      <c r="AB38" s="276">
        <f t="shared" si="5"/>
        <v>3.5263157894736841</v>
      </c>
      <c r="AC38" s="277">
        <v>40</v>
      </c>
      <c r="AD38" s="278">
        <f t="shared" si="6"/>
        <v>39.813000000000002</v>
      </c>
      <c r="AE38" s="279">
        <f t="shared" si="7"/>
        <v>1315.4712643678163</v>
      </c>
      <c r="AF38" s="274">
        <f t="shared" si="8"/>
        <v>100.7848372913175</v>
      </c>
      <c r="AG38" s="275">
        <f t="shared" si="9"/>
        <v>101.87737986641666</v>
      </c>
      <c r="AH38" s="176">
        <v>7</v>
      </c>
      <c r="AI38" s="177">
        <v>0.5</v>
      </c>
      <c r="AJ38" s="178">
        <v>49</v>
      </c>
      <c r="AK38" s="178">
        <v>100</v>
      </c>
      <c r="AL38" s="280">
        <v>30</v>
      </c>
      <c r="AM38" s="180">
        <v>0.5</v>
      </c>
      <c r="AN38" s="180">
        <v>0.42</v>
      </c>
      <c r="AO38" s="254">
        <v>4.2999999999999997E-2</v>
      </c>
      <c r="AP38" s="181"/>
      <c r="AQ38" s="281" t="s">
        <v>224</v>
      </c>
      <c r="AR38" s="4"/>
      <c r="AS38" s="174" t="s">
        <v>582</v>
      </c>
      <c r="AT38" s="174" t="s">
        <v>224</v>
      </c>
      <c r="AU38" s="182"/>
    </row>
    <row r="39" spans="1:66" s="457" customFormat="1" ht="14.1" customHeight="1" thickBot="1" x14ac:dyDescent="0.3">
      <c r="A39" s="376" t="s">
        <v>345</v>
      </c>
      <c r="B39" s="49">
        <v>53</v>
      </c>
      <c r="C39" s="174">
        <v>470</v>
      </c>
      <c r="D39" s="268"/>
      <c r="E39" s="315">
        <v>19438965</v>
      </c>
      <c r="F39" s="49" t="s">
        <v>255</v>
      </c>
      <c r="G39" s="49" t="s">
        <v>257</v>
      </c>
      <c r="H39" s="49">
        <v>903</v>
      </c>
      <c r="I39" s="49" t="s">
        <v>346</v>
      </c>
      <c r="J39" s="524" t="s">
        <v>347</v>
      </c>
      <c r="K39" s="300">
        <v>18273379</v>
      </c>
      <c r="L39" s="272">
        <v>43478</v>
      </c>
      <c r="M39" s="49">
        <v>96</v>
      </c>
      <c r="N39" s="49" t="s">
        <v>224</v>
      </c>
      <c r="O39" s="49" t="s">
        <v>224</v>
      </c>
      <c r="P39" s="272">
        <v>43674</v>
      </c>
      <c r="Q39" s="49">
        <v>714</v>
      </c>
      <c r="R39" s="49">
        <v>860</v>
      </c>
      <c r="S39" s="49">
        <v>816</v>
      </c>
      <c r="T39" s="64">
        <v>962</v>
      </c>
      <c r="U39" s="273">
        <f t="shared" si="0"/>
        <v>3.3636363636363638</v>
      </c>
      <c r="V39" s="64">
        <v>1068</v>
      </c>
      <c r="W39" s="273">
        <f t="shared" si="1"/>
        <v>2.12</v>
      </c>
      <c r="X39" s="273">
        <f t="shared" si="2"/>
        <v>3.1880597014925374</v>
      </c>
      <c r="Y39" s="64">
        <v>1404</v>
      </c>
      <c r="Z39" s="274">
        <f t="shared" si="3"/>
        <v>3.6833333333333331</v>
      </c>
      <c r="AA39" s="275">
        <f t="shared" si="4"/>
        <v>98.940664606847804</v>
      </c>
      <c r="AB39" s="276">
        <f t="shared" si="5"/>
        <v>3.4666666666666668</v>
      </c>
      <c r="AC39" s="277">
        <v>33</v>
      </c>
      <c r="AD39" s="278">
        <v>32</v>
      </c>
      <c r="AE39" s="279">
        <f t="shared" si="7"/>
        <v>1344.2296650717703</v>
      </c>
      <c r="AF39" s="274">
        <f t="shared" si="8"/>
        <v>102.98816230054865</v>
      </c>
      <c r="AG39" s="275">
        <f t="shared" si="9"/>
        <v>100.96441345369823</v>
      </c>
      <c r="AH39" s="178">
        <v>10</v>
      </c>
      <c r="AI39" s="177">
        <v>0.8</v>
      </c>
      <c r="AJ39" s="178">
        <v>55</v>
      </c>
      <c r="AK39" s="178">
        <v>105</v>
      </c>
      <c r="AL39" s="178">
        <v>33</v>
      </c>
      <c r="AM39" s="316">
        <v>0.62</v>
      </c>
      <c r="AN39" s="316">
        <v>0.52</v>
      </c>
      <c r="AO39" s="317">
        <v>3.5000000000000003E-2</v>
      </c>
      <c r="AP39" s="318"/>
      <c r="AQ39" s="64" t="s">
        <v>224</v>
      </c>
      <c r="AR39" s="4"/>
      <c r="AS39" s="174" t="s">
        <v>224</v>
      </c>
      <c r="AT39" s="182"/>
      <c r="AU39" s="182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</row>
    <row r="40" spans="1:66" s="110" customFormat="1" ht="14.1" customHeight="1" thickBot="1" x14ac:dyDescent="0.3">
      <c r="A40" s="519" t="s">
        <v>366</v>
      </c>
      <c r="B40" s="49">
        <v>54</v>
      </c>
      <c r="C40" s="174">
        <v>435</v>
      </c>
      <c r="D40" s="282"/>
      <c r="E40" s="283">
        <v>19479688</v>
      </c>
      <c r="F40" s="71" t="s">
        <v>255</v>
      </c>
      <c r="G40" s="71" t="s">
        <v>257</v>
      </c>
      <c r="H40" s="71">
        <v>908</v>
      </c>
      <c r="I40" s="71">
        <v>908</v>
      </c>
      <c r="J40" s="525" t="s">
        <v>561</v>
      </c>
      <c r="K40" s="313">
        <v>16344736</v>
      </c>
      <c r="L40" s="284">
        <v>43511</v>
      </c>
      <c r="M40" s="71">
        <v>83</v>
      </c>
      <c r="N40" s="71" t="s">
        <v>224</v>
      </c>
      <c r="O40" s="71" t="s">
        <v>224</v>
      </c>
      <c r="P40" s="284">
        <v>43728</v>
      </c>
      <c r="Q40" s="71">
        <v>636</v>
      </c>
      <c r="R40" s="49">
        <v>678</v>
      </c>
      <c r="S40" s="49">
        <v>635</v>
      </c>
      <c r="T40" s="64">
        <v>738</v>
      </c>
      <c r="U40" s="273">
        <f t="shared" si="0"/>
        <v>2.9169960474308301</v>
      </c>
      <c r="V40" s="75">
        <v>930</v>
      </c>
      <c r="W40" s="273">
        <f t="shared" si="1"/>
        <v>3.84</v>
      </c>
      <c r="X40" s="273">
        <f t="shared" si="2"/>
        <v>3.0794701986754967</v>
      </c>
      <c r="Y40" s="49">
        <v>1216</v>
      </c>
      <c r="Z40" s="274">
        <f t="shared" si="3"/>
        <v>3.9833333333333334</v>
      </c>
      <c r="AA40" s="275">
        <f t="shared" si="4"/>
        <v>106.99918027618382</v>
      </c>
      <c r="AB40" s="276">
        <f t="shared" si="5"/>
        <v>3.2688172043010755</v>
      </c>
      <c r="AC40" s="277">
        <v>42</v>
      </c>
      <c r="AD40" s="278">
        <f t="shared" ref="AD40:AD57" si="10">$AC40+(0.0374*(365-($AC$5-$L40)))</f>
        <v>42.112200000000001</v>
      </c>
      <c r="AE40" s="279">
        <f t="shared" si="7"/>
        <v>1233.7096774193546</v>
      </c>
      <c r="AF40" s="274">
        <f t="shared" si="8"/>
        <v>94.520672911230719</v>
      </c>
      <c r="AG40" s="275">
        <f t="shared" si="9"/>
        <v>100.75992659370726</v>
      </c>
      <c r="AH40" s="176">
        <v>8</v>
      </c>
      <c r="AI40" s="177">
        <v>0.4</v>
      </c>
      <c r="AJ40" s="178">
        <v>36</v>
      </c>
      <c r="AK40" s="178">
        <v>0.63</v>
      </c>
      <c r="AL40" s="280">
        <v>26</v>
      </c>
      <c r="AM40" s="180">
        <v>0.47</v>
      </c>
      <c r="AN40" s="180">
        <v>-0.02</v>
      </c>
      <c r="AO40" s="254">
        <v>5.3999999999999999E-2</v>
      </c>
      <c r="AP40" s="181"/>
      <c r="AQ40" s="281" t="s">
        <v>224</v>
      </c>
      <c r="AR40" s="4"/>
      <c r="AS40" s="174" t="s">
        <v>224</v>
      </c>
      <c r="AT40" s="182"/>
      <c r="AU40" s="182"/>
    </row>
    <row r="41" spans="1:66" s="110" customFormat="1" ht="14.1" customHeight="1" thickBot="1" x14ac:dyDescent="0.3">
      <c r="A41" s="376" t="s">
        <v>107</v>
      </c>
      <c r="B41" s="49">
        <v>54</v>
      </c>
      <c r="C41" s="174">
        <v>414</v>
      </c>
      <c r="D41" s="268"/>
      <c r="E41" s="49">
        <v>19556049</v>
      </c>
      <c r="F41" s="49" t="s">
        <v>255</v>
      </c>
      <c r="G41" s="49" t="s">
        <v>257</v>
      </c>
      <c r="H41" s="49">
        <v>1217</v>
      </c>
      <c r="I41" s="49" t="s">
        <v>519</v>
      </c>
      <c r="J41" s="314" t="s">
        <v>260</v>
      </c>
      <c r="K41" s="271">
        <v>19350765</v>
      </c>
      <c r="L41" s="272">
        <v>43466</v>
      </c>
      <c r="M41" s="49">
        <v>78</v>
      </c>
      <c r="N41" s="49" t="s">
        <v>224</v>
      </c>
      <c r="O41" s="49" t="s">
        <v>224</v>
      </c>
      <c r="P41" s="272">
        <v>43694</v>
      </c>
      <c r="Q41" s="49">
        <v>860</v>
      </c>
      <c r="R41" s="49">
        <v>944</v>
      </c>
      <c r="S41" s="49">
        <v>837</v>
      </c>
      <c r="T41" s="64">
        <v>1094</v>
      </c>
      <c r="U41" s="273">
        <f t="shared" si="0"/>
        <v>3.6711409395973154</v>
      </c>
      <c r="V41" s="75">
        <v>1210</v>
      </c>
      <c r="W41" s="273">
        <f t="shared" si="1"/>
        <v>2.3199999999999998</v>
      </c>
      <c r="X41" s="273">
        <f t="shared" si="2"/>
        <v>3.4870317002881843</v>
      </c>
      <c r="Y41" s="49">
        <v>1514</v>
      </c>
      <c r="Z41" s="274">
        <f t="shared" si="3"/>
        <v>3.5</v>
      </c>
      <c r="AA41" s="275">
        <f t="shared" si="4"/>
        <v>94.016016142253562</v>
      </c>
      <c r="AB41" s="276">
        <f t="shared" si="5"/>
        <v>3.630695443645084</v>
      </c>
      <c r="AC41" s="277">
        <v>35</v>
      </c>
      <c r="AD41" s="278">
        <f t="shared" si="10"/>
        <v>33.429200000000002</v>
      </c>
      <c r="AE41" s="279">
        <f t="shared" si="7"/>
        <v>1390.6507936507937</v>
      </c>
      <c r="AF41" s="274">
        <f t="shared" si="8"/>
        <v>106.54471729148159</v>
      </c>
      <c r="AG41" s="275">
        <f t="shared" si="9"/>
        <v>100.28036671686758</v>
      </c>
      <c r="AH41" s="176">
        <v>11</v>
      </c>
      <c r="AI41" s="177">
        <v>1.6</v>
      </c>
      <c r="AJ41" s="178">
        <v>86</v>
      </c>
      <c r="AK41" s="178">
        <v>156</v>
      </c>
      <c r="AL41" s="280">
        <v>30</v>
      </c>
      <c r="AM41" s="180">
        <v>0.77</v>
      </c>
      <c r="AN41" s="180">
        <v>0.56000000000000005</v>
      </c>
      <c r="AO41" s="254">
        <v>1.7999999999999999E-2</v>
      </c>
      <c r="AP41" s="181"/>
      <c r="AQ41" s="281" t="s">
        <v>224</v>
      </c>
      <c r="AR41" s="4"/>
      <c r="AS41" s="174" t="s">
        <v>582</v>
      </c>
      <c r="AT41" s="174" t="s">
        <v>582</v>
      </c>
      <c r="AU41" s="174" t="s">
        <v>224</v>
      </c>
    </row>
    <row r="42" spans="1:66" s="110" customFormat="1" ht="14.1" customHeight="1" thickBot="1" x14ac:dyDescent="0.3">
      <c r="A42" s="376" t="s">
        <v>345</v>
      </c>
      <c r="B42" s="49">
        <v>53</v>
      </c>
      <c r="C42" s="174">
        <v>473</v>
      </c>
      <c r="D42" s="268"/>
      <c r="E42" s="269">
        <v>19427510</v>
      </c>
      <c r="F42" s="49" t="s">
        <v>255</v>
      </c>
      <c r="G42" s="49" t="s">
        <v>257</v>
      </c>
      <c r="H42" s="49">
        <v>900</v>
      </c>
      <c r="I42" s="49" t="s">
        <v>343</v>
      </c>
      <c r="J42" s="314" t="s">
        <v>344</v>
      </c>
      <c r="K42" s="271">
        <v>18795544</v>
      </c>
      <c r="L42" s="272">
        <v>43471</v>
      </c>
      <c r="M42" s="49">
        <v>69</v>
      </c>
      <c r="N42" s="49" t="s">
        <v>224</v>
      </c>
      <c r="O42" s="49" t="s">
        <v>224</v>
      </c>
      <c r="P42" s="272">
        <v>43674</v>
      </c>
      <c r="Q42" s="49">
        <v>612</v>
      </c>
      <c r="R42" s="49">
        <v>714</v>
      </c>
      <c r="S42" s="49">
        <v>707</v>
      </c>
      <c r="T42" s="64">
        <v>816</v>
      </c>
      <c r="U42" s="273">
        <f t="shared" si="0"/>
        <v>2.7849829351535837</v>
      </c>
      <c r="V42" s="75">
        <v>994</v>
      </c>
      <c r="W42" s="273">
        <f t="shared" si="1"/>
        <v>3.56</v>
      </c>
      <c r="X42" s="273">
        <f t="shared" si="2"/>
        <v>2.9064327485380117</v>
      </c>
      <c r="Y42" s="49">
        <v>1286</v>
      </c>
      <c r="Z42" s="274">
        <f t="shared" si="3"/>
        <v>3.9166666666666665</v>
      </c>
      <c r="AA42" s="275">
        <f t="shared" si="4"/>
        <v>105.20839901633137</v>
      </c>
      <c r="AB42" s="276">
        <f t="shared" si="5"/>
        <v>3.121359223300971</v>
      </c>
      <c r="AC42" s="277">
        <v>37</v>
      </c>
      <c r="AD42" s="278">
        <f t="shared" si="10"/>
        <v>35.616199999999999</v>
      </c>
      <c r="AE42" s="279">
        <f t="shared" si="7"/>
        <v>1222.9808612440193</v>
      </c>
      <c r="AF42" s="274">
        <f t="shared" si="8"/>
        <v>93.698684607989989</v>
      </c>
      <c r="AG42" s="275">
        <f t="shared" si="9"/>
        <v>99.45354181216068</v>
      </c>
      <c r="AH42" s="176">
        <v>0</v>
      </c>
      <c r="AI42" s="177">
        <v>2.2000000000000002</v>
      </c>
      <c r="AJ42" s="178">
        <v>34</v>
      </c>
      <c r="AK42" s="178">
        <v>53</v>
      </c>
      <c r="AL42" s="280">
        <v>33</v>
      </c>
      <c r="AM42" s="319">
        <v>0.63</v>
      </c>
      <c r="AN42" s="319">
        <v>0.2</v>
      </c>
      <c r="AO42" s="254">
        <v>-1.4E-2</v>
      </c>
      <c r="AP42" s="181"/>
      <c r="AQ42" s="281" t="s">
        <v>224</v>
      </c>
      <c r="AR42" s="4"/>
      <c r="AS42" s="174" t="s">
        <v>582</v>
      </c>
      <c r="AT42" s="174" t="s">
        <v>224</v>
      </c>
      <c r="AU42" s="182"/>
    </row>
    <row r="43" spans="1:66" s="110" customFormat="1" ht="14.1" customHeight="1" thickBot="1" x14ac:dyDescent="0.3">
      <c r="A43" s="376" t="s">
        <v>13</v>
      </c>
      <c r="B43" s="49">
        <v>53</v>
      </c>
      <c r="C43" s="174">
        <v>462</v>
      </c>
      <c r="D43" s="268"/>
      <c r="E43" s="269">
        <v>19512905</v>
      </c>
      <c r="F43" s="49" t="s">
        <v>255</v>
      </c>
      <c r="G43" s="49" t="s">
        <v>257</v>
      </c>
      <c r="H43" s="49" t="s">
        <v>271</v>
      </c>
      <c r="I43" s="49" t="s">
        <v>271</v>
      </c>
      <c r="J43" s="314" t="s">
        <v>563</v>
      </c>
      <c r="K43" s="271">
        <v>18335551</v>
      </c>
      <c r="L43" s="272">
        <v>43496</v>
      </c>
      <c r="M43" s="49">
        <v>77</v>
      </c>
      <c r="N43" s="49" t="s">
        <v>224</v>
      </c>
      <c r="O43" s="49" t="s">
        <v>224</v>
      </c>
      <c r="P43" s="272">
        <v>43708</v>
      </c>
      <c r="Q43" s="49">
        <v>840</v>
      </c>
      <c r="R43" s="49">
        <v>808</v>
      </c>
      <c r="S43" s="49">
        <v>844</v>
      </c>
      <c r="T43" s="64">
        <v>882</v>
      </c>
      <c r="U43" s="273">
        <f t="shared" ref="U43:U59" si="11">$T43/($T$6-$L43)</f>
        <v>3.2910447761194028</v>
      </c>
      <c r="V43" s="75">
        <v>1114</v>
      </c>
      <c r="W43" s="273">
        <f t="shared" ref="W43:W59" si="12">($V43-$T43)/50</f>
        <v>4.6399999999999997</v>
      </c>
      <c r="X43" s="273">
        <f t="shared" ref="X43:X59" si="13">$V43/($V$6-L43)</f>
        <v>3.5141955835962144</v>
      </c>
      <c r="Y43" s="49">
        <v>1320</v>
      </c>
      <c r="Z43" s="274">
        <f t="shared" ref="Z43:Z59" si="14">($Y43-$T43)/120</f>
        <v>3.65</v>
      </c>
      <c r="AA43" s="275">
        <f t="shared" ref="AA43:AA59" si="15">($Z43/$Z$85)*100</f>
        <v>98.045273976921578</v>
      </c>
      <c r="AB43" s="276">
        <f t="shared" ref="AB43:AB59" si="16">$Y43/($Y$4-L43)</f>
        <v>3.4108527131782944</v>
      </c>
      <c r="AC43" s="277">
        <v>39</v>
      </c>
      <c r="AD43" s="278">
        <f t="shared" si="10"/>
        <v>38.551200000000001</v>
      </c>
      <c r="AE43" s="279">
        <f t="shared" ref="AE43:AE59" si="17">($S43+(($Y43-$Q43)/($Y$4-$P43))*160)</f>
        <v>1282.8571428571429</v>
      </c>
      <c r="AF43" s="274">
        <f t="shared" ref="AF43:AF59" si="18">($AE43/$AE$60)*100</f>
        <v>98.286106213803521</v>
      </c>
      <c r="AG43" s="275">
        <f t="shared" ref="AG43:AG59" si="19">(0.5*$AA43)+(0.5*$AF43)</f>
        <v>98.16569009536255</v>
      </c>
      <c r="AH43" s="176">
        <v>10</v>
      </c>
      <c r="AI43" s="177">
        <v>0.6</v>
      </c>
      <c r="AJ43" s="178">
        <v>61</v>
      </c>
      <c r="AK43" s="178">
        <v>110</v>
      </c>
      <c r="AL43" s="280">
        <v>29</v>
      </c>
      <c r="AM43" s="180">
        <v>0.91</v>
      </c>
      <c r="AN43" s="180">
        <v>0.39</v>
      </c>
      <c r="AO43" s="254">
        <v>3.1E-2</v>
      </c>
      <c r="AP43" s="181"/>
      <c r="AQ43" s="281" t="s">
        <v>224</v>
      </c>
      <c r="AR43" s="4"/>
      <c r="AS43" s="174" t="s">
        <v>582</v>
      </c>
      <c r="AT43" s="174" t="s">
        <v>582</v>
      </c>
      <c r="AU43" s="174" t="s">
        <v>224</v>
      </c>
    </row>
    <row r="44" spans="1:66" s="110" customFormat="1" ht="14.1" customHeight="1" thickBot="1" x14ac:dyDescent="0.3">
      <c r="A44" s="376" t="s">
        <v>258</v>
      </c>
      <c r="B44" s="49">
        <v>54</v>
      </c>
      <c r="C44" s="174">
        <v>410</v>
      </c>
      <c r="D44" s="268"/>
      <c r="E44" s="269">
        <v>19493030</v>
      </c>
      <c r="F44" s="49" t="s">
        <v>255</v>
      </c>
      <c r="G44" s="49" t="s">
        <v>257</v>
      </c>
      <c r="H44" s="49" t="s">
        <v>259</v>
      </c>
      <c r="I44" s="49" t="s">
        <v>259</v>
      </c>
      <c r="J44" s="314" t="s">
        <v>260</v>
      </c>
      <c r="K44" s="271">
        <v>18784670</v>
      </c>
      <c r="L44" s="272">
        <v>43466</v>
      </c>
      <c r="M44" s="49">
        <v>86</v>
      </c>
      <c r="N44" s="49" t="s">
        <v>224</v>
      </c>
      <c r="O44" s="49" t="s">
        <v>224</v>
      </c>
      <c r="P44" s="272">
        <v>43676</v>
      </c>
      <c r="Q44" s="49">
        <v>810</v>
      </c>
      <c r="R44" s="49">
        <v>924</v>
      </c>
      <c r="S44" s="49">
        <v>865</v>
      </c>
      <c r="T44" s="64">
        <v>1058</v>
      </c>
      <c r="U44" s="273">
        <f t="shared" si="11"/>
        <v>3.5503355704697985</v>
      </c>
      <c r="V44" s="75">
        <v>1090</v>
      </c>
      <c r="W44" s="273">
        <f t="shared" si="12"/>
        <v>0.64</v>
      </c>
      <c r="X44" s="273">
        <f t="shared" si="13"/>
        <v>3.1412103746397695</v>
      </c>
      <c r="Y44" s="49">
        <v>1464</v>
      </c>
      <c r="Z44" s="274">
        <f t="shared" si="14"/>
        <v>3.3833333333333333</v>
      </c>
      <c r="AA44" s="275">
        <f t="shared" si="15"/>
        <v>90.882148937511786</v>
      </c>
      <c r="AB44" s="276">
        <f t="shared" si="16"/>
        <v>3.5107913669064748</v>
      </c>
      <c r="AC44" s="277">
        <v>38</v>
      </c>
      <c r="AD44" s="278">
        <f t="shared" si="10"/>
        <v>36.429200000000002</v>
      </c>
      <c r="AE44" s="279">
        <f t="shared" si="17"/>
        <v>1370.5072463768115</v>
      </c>
      <c r="AF44" s="274">
        <f t="shared" si="18"/>
        <v>105.00141931951568</v>
      </c>
      <c r="AG44" s="275">
        <f t="shared" si="19"/>
        <v>97.941784128513731</v>
      </c>
      <c r="AH44" s="176">
        <v>11</v>
      </c>
      <c r="AI44" s="177">
        <v>0.7</v>
      </c>
      <c r="AJ44" s="178">
        <v>87</v>
      </c>
      <c r="AK44" s="178">
        <v>152</v>
      </c>
      <c r="AL44" s="280">
        <v>24</v>
      </c>
      <c r="AM44" s="180">
        <v>0.69</v>
      </c>
      <c r="AN44" s="180">
        <v>0.41</v>
      </c>
      <c r="AO44" s="254">
        <v>0.41</v>
      </c>
      <c r="AP44" s="181"/>
      <c r="AQ44" s="281" t="s">
        <v>224</v>
      </c>
      <c r="AR44" s="4"/>
      <c r="AS44" s="174" t="s">
        <v>224</v>
      </c>
      <c r="AT44" s="182"/>
      <c r="AU44" s="182"/>
    </row>
    <row r="45" spans="1:66" s="110" customFormat="1" ht="14.1" customHeight="1" thickBot="1" x14ac:dyDescent="0.3">
      <c r="A45" s="376" t="s">
        <v>13</v>
      </c>
      <c r="B45" s="49">
        <v>53</v>
      </c>
      <c r="C45" s="174">
        <v>461</v>
      </c>
      <c r="D45" s="268"/>
      <c r="E45" s="269">
        <v>19513555</v>
      </c>
      <c r="F45" s="49" t="s">
        <v>255</v>
      </c>
      <c r="G45" s="49" t="s">
        <v>257</v>
      </c>
      <c r="H45" s="49" t="s">
        <v>273</v>
      </c>
      <c r="I45" s="49" t="s">
        <v>273</v>
      </c>
      <c r="J45" s="314" t="s">
        <v>564</v>
      </c>
      <c r="K45" s="271">
        <v>18540803</v>
      </c>
      <c r="L45" s="272">
        <v>43497</v>
      </c>
      <c r="M45" s="49">
        <v>83</v>
      </c>
      <c r="N45" s="49" t="s">
        <v>224</v>
      </c>
      <c r="O45" s="49" t="s">
        <v>224</v>
      </c>
      <c r="P45" s="272">
        <v>43708</v>
      </c>
      <c r="Q45" s="49">
        <v>822</v>
      </c>
      <c r="R45" s="49">
        <v>762</v>
      </c>
      <c r="S45" s="49">
        <v>843</v>
      </c>
      <c r="T45" s="64">
        <v>836</v>
      </c>
      <c r="U45" s="273">
        <f t="shared" si="11"/>
        <v>3.1310861423220975</v>
      </c>
      <c r="V45" s="75">
        <v>1022</v>
      </c>
      <c r="W45" s="273">
        <f t="shared" si="12"/>
        <v>3.72</v>
      </c>
      <c r="X45" s="273">
        <f t="shared" si="13"/>
        <v>3.2341772151898733</v>
      </c>
      <c r="Y45" s="49">
        <v>1278</v>
      </c>
      <c r="Z45" s="274">
        <f t="shared" si="14"/>
        <v>3.6833333333333331</v>
      </c>
      <c r="AA45" s="275">
        <f t="shared" si="15"/>
        <v>98.940664606847804</v>
      </c>
      <c r="AB45" s="276">
        <f t="shared" si="16"/>
        <v>3.3108808290155443</v>
      </c>
      <c r="AC45" s="277">
        <v>35</v>
      </c>
      <c r="AD45" s="278">
        <f t="shared" si="10"/>
        <v>34.5886</v>
      </c>
      <c r="AE45" s="279">
        <f t="shared" si="17"/>
        <v>1259.9142857142856</v>
      </c>
      <c r="AF45" s="274">
        <f t="shared" si="18"/>
        <v>96.528339102674693</v>
      </c>
      <c r="AG45" s="275">
        <f t="shared" si="19"/>
        <v>97.734501854761248</v>
      </c>
      <c r="AH45" s="176">
        <v>8</v>
      </c>
      <c r="AI45" s="177">
        <v>1</v>
      </c>
      <c r="AJ45" s="178">
        <v>46</v>
      </c>
      <c r="AK45" s="178">
        <v>85</v>
      </c>
      <c r="AL45" s="280">
        <v>35</v>
      </c>
      <c r="AM45" s="180">
        <v>0.57999999999999996</v>
      </c>
      <c r="AN45" s="180">
        <v>0.65</v>
      </c>
      <c r="AO45" s="254">
        <v>8.0000000000000002E-3</v>
      </c>
      <c r="AP45" s="181"/>
      <c r="AQ45" s="281" t="s">
        <v>224</v>
      </c>
      <c r="AR45" s="4"/>
      <c r="AS45" s="174" t="s">
        <v>224</v>
      </c>
      <c r="AT45" s="182"/>
      <c r="AU45" s="182"/>
    </row>
    <row r="46" spans="1:66" s="110" customFormat="1" ht="14.1" customHeight="1" thickBot="1" x14ac:dyDescent="0.3">
      <c r="A46" s="376" t="s">
        <v>13</v>
      </c>
      <c r="B46" s="49">
        <v>53</v>
      </c>
      <c r="C46" s="174">
        <v>457</v>
      </c>
      <c r="D46" s="268"/>
      <c r="E46" s="269">
        <v>19512906</v>
      </c>
      <c r="F46" s="49" t="s">
        <v>255</v>
      </c>
      <c r="G46" s="49" t="s">
        <v>257</v>
      </c>
      <c r="H46" s="49" t="s">
        <v>275</v>
      </c>
      <c r="I46" s="49" t="s">
        <v>275</v>
      </c>
      <c r="J46" s="314" t="s">
        <v>543</v>
      </c>
      <c r="K46" s="271">
        <v>18337131</v>
      </c>
      <c r="L46" s="272">
        <v>43526</v>
      </c>
      <c r="M46" s="49">
        <v>82</v>
      </c>
      <c r="N46" s="49" t="s">
        <v>224</v>
      </c>
      <c r="O46" s="49" t="s">
        <v>224</v>
      </c>
      <c r="P46" s="272">
        <v>43708</v>
      </c>
      <c r="Q46" s="49">
        <v>710</v>
      </c>
      <c r="R46" s="49">
        <v>798</v>
      </c>
      <c r="S46" s="49">
        <v>794</v>
      </c>
      <c r="T46" s="64">
        <v>830</v>
      </c>
      <c r="U46" s="273">
        <f t="shared" si="11"/>
        <v>3.4873949579831933</v>
      </c>
      <c r="V46" s="75">
        <v>1056</v>
      </c>
      <c r="W46" s="273">
        <f t="shared" si="12"/>
        <v>4.5199999999999996</v>
      </c>
      <c r="X46" s="273">
        <f t="shared" si="13"/>
        <v>3.6794425087108014</v>
      </c>
      <c r="Y46" s="49">
        <v>1252</v>
      </c>
      <c r="Z46" s="274">
        <f t="shared" si="14"/>
        <v>3.5166666666666666</v>
      </c>
      <c r="AA46" s="275">
        <f t="shared" si="15"/>
        <v>94.463711457216675</v>
      </c>
      <c r="AB46" s="276">
        <f t="shared" si="16"/>
        <v>3.5070028011204482</v>
      </c>
      <c r="AC46" s="277">
        <v>37</v>
      </c>
      <c r="AD46" s="278">
        <f t="shared" si="10"/>
        <v>37.673200000000001</v>
      </c>
      <c r="AE46" s="279">
        <f t="shared" si="17"/>
        <v>1289.542857142857</v>
      </c>
      <c r="AF46" s="274">
        <f t="shared" si="18"/>
        <v>98.798332246187258</v>
      </c>
      <c r="AG46" s="275">
        <f t="shared" si="19"/>
        <v>96.631021851701973</v>
      </c>
      <c r="AH46" s="176">
        <v>-2</v>
      </c>
      <c r="AI46" s="177">
        <v>3.1</v>
      </c>
      <c r="AJ46" s="178">
        <v>54</v>
      </c>
      <c r="AK46" s="178">
        <v>88</v>
      </c>
      <c r="AL46" s="280">
        <v>23</v>
      </c>
      <c r="AM46" s="180">
        <v>0.66</v>
      </c>
      <c r="AN46" s="180">
        <v>0.62</v>
      </c>
      <c r="AO46" s="254">
        <v>0</v>
      </c>
      <c r="AP46" s="181"/>
      <c r="AQ46" s="281" t="s">
        <v>224</v>
      </c>
      <c r="AR46" s="4"/>
      <c r="AS46" s="174" t="s">
        <v>224</v>
      </c>
      <c r="AT46" s="182"/>
      <c r="AU46" s="182"/>
    </row>
    <row r="47" spans="1:66" s="110" customFormat="1" ht="14.1" customHeight="1" thickBot="1" x14ac:dyDescent="0.3">
      <c r="A47" s="376" t="s">
        <v>43</v>
      </c>
      <c r="B47" s="49">
        <v>53</v>
      </c>
      <c r="C47" s="174">
        <v>463</v>
      </c>
      <c r="D47" s="268"/>
      <c r="E47" s="269">
        <v>19456468</v>
      </c>
      <c r="F47" s="49" t="s">
        <v>255</v>
      </c>
      <c r="G47" s="49" t="s">
        <v>257</v>
      </c>
      <c r="H47" s="49" t="s">
        <v>333</v>
      </c>
      <c r="I47" s="49" t="s">
        <v>333</v>
      </c>
      <c r="J47" s="314" t="s">
        <v>301</v>
      </c>
      <c r="K47" s="271">
        <v>18158381</v>
      </c>
      <c r="L47" s="272">
        <v>43547</v>
      </c>
      <c r="M47" s="49">
        <v>74</v>
      </c>
      <c r="N47" s="49" t="s">
        <v>224</v>
      </c>
      <c r="O47" s="49" t="s">
        <v>224</v>
      </c>
      <c r="P47" s="272">
        <v>43698</v>
      </c>
      <c r="Q47" s="49">
        <v>650</v>
      </c>
      <c r="R47" s="49">
        <v>650</v>
      </c>
      <c r="S47" s="49">
        <v>843</v>
      </c>
      <c r="T47" s="64">
        <v>708</v>
      </c>
      <c r="U47" s="273">
        <f t="shared" si="11"/>
        <v>3.2626728110599079</v>
      </c>
      <c r="V47" s="75">
        <v>900</v>
      </c>
      <c r="W47" s="273">
        <f t="shared" si="12"/>
        <v>3.84</v>
      </c>
      <c r="X47" s="273">
        <f t="shared" si="13"/>
        <v>3.3834586466165413</v>
      </c>
      <c r="Y47" s="49">
        <v>1138</v>
      </c>
      <c r="Z47" s="274">
        <f t="shared" si="14"/>
        <v>3.5833333333333335</v>
      </c>
      <c r="AA47" s="275">
        <f t="shared" si="15"/>
        <v>96.254492717069141</v>
      </c>
      <c r="AB47" s="276">
        <f t="shared" si="16"/>
        <v>3.3869047619047619</v>
      </c>
      <c r="AC47" s="277">
        <v>35</v>
      </c>
      <c r="AD47" s="278">
        <f t="shared" si="10"/>
        <v>36.458599999999997</v>
      </c>
      <c r="AE47" s="279">
        <f t="shared" si="17"/>
        <v>1265.0540540540542</v>
      </c>
      <c r="AF47" s="274">
        <f t="shared" si="18"/>
        <v>96.922122478921665</v>
      </c>
      <c r="AG47" s="275">
        <f t="shared" si="19"/>
        <v>96.588307597995396</v>
      </c>
      <c r="AH47" s="176">
        <v>11</v>
      </c>
      <c r="AI47" s="177">
        <v>-0.4</v>
      </c>
      <c r="AJ47" s="178">
        <v>58</v>
      </c>
      <c r="AK47" s="178">
        <v>101</v>
      </c>
      <c r="AL47" s="280">
        <v>31</v>
      </c>
      <c r="AM47" s="180">
        <v>1.08</v>
      </c>
      <c r="AN47" s="180">
        <v>1.01</v>
      </c>
      <c r="AO47" s="254">
        <v>5.0999999999999997E-2</v>
      </c>
      <c r="AP47" s="181"/>
      <c r="AQ47" s="281" t="s">
        <v>224</v>
      </c>
      <c r="AR47" s="4"/>
      <c r="AS47" s="174" t="s">
        <v>582</v>
      </c>
      <c r="AT47" s="174" t="s">
        <v>582</v>
      </c>
      <c r="AU47" s="174" t="s">
        <v>224</v>
      </c>
    </row>
    <row r="48" spans="1:66" s="110" customFormat="1" ht="14.1" customHeight="1" thickBot="1" x14ac:dyDescent="0.3">
      <c r="A48" s="376" t="s">
        <v>364</v>
      </c>
      <c r="B48" s="49">
        <v>53</v>
      </c>
      <c r="C48" s="174">
        <v>452</v>
      </c>
      <c r="D48" s="268"/>
      <c r="E48" s="269">
        <v>19428463</v>
      </c>
      <c r="F48" s="49" t="s">
        <v>255</v>
      </c>
      <c r="G48" s="49" t="s">
        <v>257</v>
      </c>
      <c r="H48" s="49" t="s">
        <v>275</v>
      </c>
      <c r="I48" s="49">
        <v>917</v>
      </c>
      <c r="J48" s="314" t="s">
        <v>303</v>
      </c>
      <c r="K48" s="271">
        <v>17781106</v>
      </c>
      <c r="L48" s="272">
        <v>43492</v>
      </c>
      <c r="M48" s="49">
        <v>85</v>
      </c>
      <c r="N48" s="49" t="s">
        <v>224</v>
      </c>
      <c r="O48" s="49" t="s">
        <v>224</v>
      </c>
      <c r="P48" s="272">
        <v>43708</v>
      </c>
      <c r="Q48" s="49">
        <v>750</v>
      </c>
      <c r="R48" s="49">
        <v>704</v>
      </c>
      <c r="S48" s="49">
        <v>748</v>
      </c>
      <c r="T48" s="64">
        <v>826</v>
      </c>
      <c r="U48" s="273">
        <f t="shared" si="11"/>
        <v>3.0367647058823528</v>
      </c>
      <c r="V48" s="49">
        <v>992</v>
      </c>
      <c r="W48" s="273">
        <f t="shared" si="12"/>
        <v>3.32</v>
      </c>
      <c r="X48" s="273">
        <f t="shared" si="13"/>
        <v>3.0903426791277258</v>
      </c>
      <c r="Y48" s="49">
        <v>1262</v>
      </c>
      <c r="Z48" s="274">
        <f t="shared" si="14"/>
        <v>3.6333333333333333</v>
      </c>
      <c r="AA48" s="275">
        <f t="shared" si="15"/>
        <v>97.59757866195848</v>
      </c>
      <c r="AB48" s="276">
        <f t="shared" si="16"/>
        <v>3.2276214833759589</v>
      </c>
      <c r="AC48" s="277">
        <v>37.5</v>
      </c>
      <c r="AD48" s="278">
        <f t="shared" si="10"/>
        <v>36.901600000000002</v>
      </c>
      <c r="AE48" s="279">
        <f t="shared" si="17"/>
        <v>1216.1142857142856</v>
      </c>
      <c r="AF48" s="274">
        <f t="shared" si="18"/>
        <v>93.172601890519672</v>
      </c>
      <c r="AG48" s="275">
        <f t="shared" si="19"/>
        <v>95.385090276239083</v>
      </c>
      <c r="AH48" s="176">
        <v>7</v>
      </c>
      <c r="AI48" s="177">
        <v>0.5</v>
      </c>
      <c r="AJ48" s="178">
        <v>65</v>
      </c>
      <c r="AK48" s="178">
        <v>120</v>
      </c>
      <c r="AL48" s="280">
        <v>30</v>
      </c>
      <c r="AM48" s="180">
        <v>0.63</v>
      </c>
      <c r="AN48" s="180">
        <v>0.69</v>
      </c>
      <c r="AO48" s="254">
        <v>-2.5000000000000001E-2</v>
      </c>
      <c r="AP48" s="181"/>
      <c r="AQ48" s="281" t="s">
        <v>224</v>
      </c>
      <c r="AR48" s="4"/>
      <c r="AS48" s="174" t="s">
        <v>224</v>
      </c>
      <c r="AT48" s="182"/>
      <c r="AU48" s="182"/>
    </row>
    <row r="49" spans="1:66" s="110" customFormat="1" ht="14.1" customHeight="1" thickBot="1" x14ac:dyDescent="0.3">
      <c r="A49" s="519" t="s">
        <v>373</v>
      </c>
      <c r="B49" s="71">
        <v>54</v>
      </c>
      <c r="C49" s="174">
        <v>427</v>
      </c>
      <c r="D49" s="282"/>
      <c r="E49" s="283">
        <v>19572237</v>
      </c>
      <c r="F49" s="71" t="s">
        <v>255</v>
      </c>
      <c r="G49" s="71" t="s">
        <v>257</v>
      </c>
      <c r="H49" s="71" t="s">
        <v>376</v>
      </c>
      <c r="I49" s="71" t="s">
        <v>377</v>
      </c>
      <c r="J49" s="314" t="s">
        <v>378</v>
      </c>
      <c r="K49" s="271">
        <v>17704225</v>
      </c>
      <c r="L49" s="284">
        <v>43505</v>
      </c>
      <c r="M49" s="71">
        <v>80</v>
      </c>
      <c r="N49" s="71" t="s">
        <v>224</v>
      </c>
      <c r="O49" s="71" t="s">
        <v>224</v>
      </c>
      <c r="P49" s="284">
        <v>43710</v>
      </c>
      <c r="Q49" s="71">
        <v>710</v>
      </c>
      <c r="R49" s="49">
        <v>776</v>
      </c>
      <c r="S49" s="49">
        <v>711</v>
      </c>
      <c r="T49" s="64">
        <v>908</v>
      </c>
      <c r="U49" s="273">
        <f t="shared" si="11"/>
        <v>3.5057915057915059</v>
      </c>
      <c r="V49" s="75">
        <v>1090</v>
      </c>
      <c r="W49" s="273">
        <f t="shared" si="12"/>
        <v>3.64</v>
      </c>
      <c r="X49" s="273">
        <f t="shared" si="13"/>
        <v>3.5389610389610389</v>
      </c>
      <c r="Y49" s="49">
        <v>1320</v>
      </c>
      <c r="Z49" s="274">
        <f t="shared" si="14"/>
        <v>3.4333333333333331</v>
      </c>
      <c r="AA49" s="275">
        <f t="shared" si="15"/>
        <v>92.225234882401125</v>
      </c>
      <c r="AB49" s="276">
        <f t="shared" si="16"/>
        <v>3.4920634920634921</v>
      </c>
      <c r="AC49" s="277">
        <v>38</v>
      </c>
      <c r="AD49" s="278">
        <f t="shared" si="10"/>
        <v>37.887799999999999</v>
      </c>
      <c r="AE49" s="279">
        <f t="shared" si="17"/>
        <v>1275.1618497109826</v>
      </c>
      <c r="AF49" s="274">
        <f t="shared" si="18"/>
        <v>97.696531292136584</v>
      </c>
      <c r="AG49" s="275">
        <f t="shared" si="19"/>
        <v>94.960883087268854</v>
      </c>
      <c r="AH49" s="176">
        <v>5</v>
      </c>
      <c r="AI49" s="177">
        <v>1.4</v>
      </c>
      <c r="AJ49" s="178">
        <v>50</v>
      </c>
      <c r="AK49" s="178">
        <v>90</v>
      </c>
      <c r="AL49" s="280">
        <v>26</v>
      </c>
      <c r="AM49" s="180">
        <v>0.12</v>
      </c>
      <c r="AN49" s="180">
        <v>0.05</v>
      </c>
      <c r="AO49" s="254">
        <v>0.05</v>
      </c>
      <c r="AP49" s="181"/>
      <c r="AQ49" s="281" t="s">
        <v>224</v>
      </c>
      <c r="AR49" s="4"/>
      <c r="AS49" s="174" t="s">
        <v>582</v>
      </c>
      <c r="AT49" s="174" t="s">
        <v>224</v>
      </c>
      <c r="AU49" s="182"/>
    </row>
    <row r="50" spans="1:66" s="110" customFormat="1" ht="14.1" hidden="1" customHeight="1" thickBot="1" x14ac:dyDescent="0.3">
      <c r="A50" s="376" t="s">
        <v>43</v>
      </c>
      <c r="B50" s="508">
        <v>53</v>
      </c>
      <c r="C50" s="509">
        <v>464</v>
      </c>
      <c r="D50" s="268"/>
      <c r="E50" s="269">
        <v>19456462</v>
      </c>
      <c r="F50" s="49" t="s">
        <v>255</v>
      </c>
      <c r="G50" s="49" t="s">
        <v>257</v>
      </c>
      <c r="H50" s="49" t="s">
        <v>337</v>
      </c>
      <c r="I50" s="49" t="s">
        <v>337</v>
      </c>
      <c r="J50" s="314" t="s">
        <v>303</v>
      </c>
      <c r="K50" s="271">
        <v>17230795</v>
      </c>
      <c r="L50" s="272">
        <v>43493</v>
      </c>
      <c r="M50" s="49">
        <v>80</v>
      </c>
      <c r="N50" s="49" t="s">
        <v>224</v>
      </c>
      <c r="O50" s="49" t="s">
        <v>224</v>
      </c>
      <c r="P50" s="272">
        <v>43698</v>
      </c>
      <c r="Q50" s="49">
        <v>820</v>
      </c>
      <c r="R50" s="49">
        <v>872</v>
      </c>
      <c r="S50" s="49">
        <v>815</v>
      </c>
      <c r="T50" s="64">
        <v>914</v>
      </c>
      <c r="U50" s="273">
        <f t="shared" si="11"/>
        <v>3.3726937269372694</v>
      </c>
      <c r="V50" s="75">
        <v>1080</v>
      </c>
      <c r="W50" s="273">
        <f t="shared" si="12"/>
        <v>3.32</v>
      </c>
      <c r="X50" s="273">
        <f t="shared" si="13"/>
        <v>3.375</v>
      </c>
      <c r="Y50" s="49">
        <v>1202</v>
      </c>
      <c r="Z50" s="274">
        <f t="shared" si="14"/>
        <v>2.4</v>
      </c>
      <c r="AA50" s="275">
        <f t="shared" si="15"/>
        <v>64.468125354688169</v>
      </c>
      <c r="AB50" s="276">
        <f t="shared" si="16"/>
        <v>3.0820512820512822</v>
      </c>
      <c r="AC50" s="277">
        <v>34</v>
      </c>
      <c r="AD50" s="278">
        <f t="shared" si="10"/>
        <v>33.439</v>
      </c>
      <c r="AE50" s="279">
        <f t="shared" si="17"/>
        <v>1145.3783783783783</v>
      </c>
      <c r="AF50" s="274">
        <f t="shared" si="18"/>
        <v>87.753170007354058</v>
      </c>
      <c r="AG50" s="275">
        <f t="shared" si="19"/>
        <v>76.110647681021106</v>
      </c>
      <c r="AH50" s="176">
        <v>1</v>
      </c>
      <c r="AI50" s="177">
        <v>1.7</v>
      </c>
      <c r="AJ50" s="178">
        <v>64</v>
      </c>
      <c r="AK50" s="178">
        <v>116</v>
      </c>
      <c r="AL50" s="280">
        <v>30</v>
      </c>
      <c r="AM50" s="180">
        <v>0.63</v>
      </c>
      <c r="AN50" s="180">
        <v>0.6</v>
      </c>
      <c r="AO50" s="254">
        <v>1.2999999999999999E-2</v>
      </c>
      <c r="AP50" s="181"/>
      <c r="AQ50" s="281" t="s">
        <v>224</v>
      </c>
      <c r="AR50" s="4"/>
      <c r="AS50" s="174" t="s">
        <v>582</v>
      </c>
      <c r="AT50" s="174" t="s">
        <v>224</v>
      </c>
      <c r="AU50" s="182"/>
    </row>
    <row r="51" spans="1:66" s="110" customFormat="1" ht="14.1" customHeight="1" thickBot="1" x14ac:dyDescent="0.3">
      <c r="A51" s="376" t="s">
        <v>317</v>
      </c>
      <c r="B51" s="49">
        <v>53</v>
      </c>
      <c r="C51" s="174">
        <v>451</v>
      </c>
      <c r="D51" s="268"/>
      <c r="E51" s="49">
        <v>19532768</v>
      </c>
      <c r="F51" s="49" t="s">
        <v>255</v>
      </c>
      <c r="G51" s="49" t="s">
        <v>257</v>
      </c>
      <c r="H51" s="49">
        <v>87</v>
      </c>
      <c r="I51" s="49">
        <v>87</v>
      </c>
      <c r="J51" s="314" t="s">
        <v>318</v>
      </c>
      <c r="K51" s="271">
        <v>16208958</v>
      </c>
      <c r="L51" s="272">
        <v>43505</v>
      </c>
      <c r="M51" s="49">
        <v>90</v>
      </c>
      <c r="N51" s="49" t="s">
        <v>224</v>
      </c>
      <c r="O51" s="49" t="s">
        <v>224</v>
      </c>
      <c r="P51" s="272">
        <v>43718</v>
      </c>
      <c r="Q51" s="49">
        <v>800</v>
      </c>
      <c r="R51" s="49">
        <v>830</v>
      </c>
      <c r="S51" s="49">
        <v>812</v>
      </c>
      <c r="T51" s="64">
        <v>894</v>
      </c>
      <c r="U51" s="273">
        <f t="shared" si="11"/>
        <v>3.4517374517374519</v>
      </c>
      <c r="V51" s="75">
        <v>1082</v>
      </c>
      <c r="W51" s="273">
        <f t="shared" si="12"/>
        <v>3.76</v>
      </c>
      <c r="X51" s="273">
        <f t="shared" si="13"/>
        <v>3.5129870129870131</v>
      </c>
      <c r="Y51" s="49">
        <v>1298</v>
      </c>
      <c r="Z51" s="274">
        <f t="shared" si="14"/>
        <v>3.3666666666666667</v>
      </c>
      <c r="AA51" s="275">
        <f t="shared" si="15"/>
        <v>90.434453622548673</v>
      </c>
      <c r="AB51" s="276">
        <f t="shared" si="16"/>
        <v>3.4338624338624339</v>
      </c>
      <c r="AC51" s="277">
        <v>38</v>
      </c>
      <c r="AD51" s="278">
        <f t="shared" si="10"/>
        <v>37.887799999999999</v>
      </c>
      <c r="AE51" s="279">
        <f t="shared" si="17"/>
        <v>1294.909090909091</v>
      </c>
      <c r="AF51" s="274">
        <f t="shared" si="18"/>
        <v>99.20946627217981</v>
      </c>
      <c r="AG51" s="275">
        <f t="shared" si="19"/>
        <v>94.821959947364235</v>
      </c>
      <c r="AH51" s="176">
        <v>-1</v>
      </c>
      <c r="AI51" s="177">
        <v>2.9</v>
      </c>
      <c r="AJ51" s="178">
        <v>51</v>
      </c>
      <c r="AK51" s="178">
        <v>83</v>
      </c>
      <c r="AL51" s="280">
        <v>28</v>
      </c>
      <c r="AM51" s="180">
        <v>0.57999999999999996</v>
      </c>
      <c r="AN51" s="180">
        <v>0.22</v>
      </c>
      <c r="AO51" s="254">
        <v>4.9000000000000002E-2</v>
      </c>
      <c r="AP51" s="181"/>
      <c r="AQ51" s="281" t="s">
        <v>224</v>
      </c>
      <c r="AR51" s="4"/>
      <c r="AS51" s="174" t="s">
        <v>224</v>
      </c>
      <c r="AT51" s="182"/>
      <c r="AU51" s="182"/>
    </row>
    <row r="52" spans="1:66" s="110" customFormat="1" ht="14.1" customHeight="1" thickBot="1" x14ac:dyDescent="0.3">
      <c r="A52" s="376" t="s">
        <v>31</v>
      </c>
      <c r="B52" s="49">
        <v>53</v>
      </c>
      <c r="C52" s="174">
        <v>446</v>
      </c>
      <c r="D52" s="268"/>
      <c r="E52" s="49">
        <v>19525129</v>
      </c>
      <c r="F52" s="49" t="s">
        <v>255</v>
      </c>
      <c r="G52" s="49" t="s">
        <v>257</v>
      </c>
      <c r="H52" s="49">
        <v>139</v>
      </c>
      <c r="I52" s="49">
        <v>139</v>
      </c>
      <c r="J52" s="314" t="s">
        <v>264</v>
      </c>
      <c r="K52" s="271">
        <v>17465830</v>
      </c>
      <c r="L52" s="272">
        <v>43481</v>
      </c>
      <c r="M52" s="49">
        <v>70</v>
      </c>
      <c r="N52" s="49" t="s">
        <v>224</v>
      </c>
      <c r="O52" s="49" t="s">
        <v>224</v>
      </c>
      <c r="P52" s="272">
        <v>43696</v>
      </c>
      <c r="Q52" s="49">
        <v>760</v>
      </c>
      <c r="R52" s="49">
        <v>842</v>
      </c>
      <c r="S52" s="143">
        <v>761</v>
      </c>
      <c r="T52" s="144">
        <v>902</v>
      </c>
      <c r="U52" s="301">
        <f t="shared" si="11"/>
        <v>3.1872791519434629</v>
      </c>
      <c r="V52" s="302">
        <v>1082</v>
      </c>
      <c r="W52" s="273">
        <f t="shared" si="12"/>
        <v>3.6</v>
      </c>
      <c r="X52" s="301">
        <f t="shared" si="13"/>
        <v>3.2590361445783134</v>
      </c>
      <c r="Y52" s="143">
        <v>1318</v>
      </c>
      <c r="Z52" s="274">
        <f t="shared" si="14"/>
        <v>3.4666666666666668</v>
      </c>
      <c r="AA52" s="275">
        <f t="shared" si="15"/>
        <v>93.120625512327351</v>
      </c>
      <c r="AB52" s="303">
        <f t="shared" si="16"/>
        <v>3.2786069651741294</v>
      </c>
      <c r="AC52" s="304">
        <v>38</v>
      </c>
      <c r="AD52" s="278">
        <f t="shared" si="10"/>
        <v>36.990200000000002</v>
      </c>
      <c r="AE52" s="279">
        <f t="shared" si="17"/>
        <v>1238.433155080214</v>
      </c>
      <c r="AF52" s="274">
        <f t="shared" si="18"/>
        <v>94.882562175096666</v>
      </c>
      <c r="AG52" s="275">
        <f t="shared" si="19"/>
        <v>94.001593843712016</v>
      </c>
      <c r="AH52" s="305">
        <v>11</v>
      </c>
      <c r="AI52" s="306">
        <v>-0.5</v>
      </c>
      <c r="AJ52" s="307">
        <v>51</v>
      </c>
      <c r="AK52" s="307">
        <v>82</v>
      </c>
      <c r="AL52" s="308">
        <v>24</v>
      </c>
      <c r="AM52" s="309">
        <v>0.73</v>
      </c>
      <c r="AN52" s="309">
        <v>0.6</v>
      </c>
      <c r="AO52" s="310">
        <v>1.2999999999999999E-2</v>
      </c>
      <c r="AP52" s="311"/>
      <c r="AQ52" s="312" t="s">
        <v>224</v>
      </c>
      <c r="AR52" s="4"/>
      <c r="AS52" s="174" t="s">
        <v>582</v>
      </c>
      <c r="AT52" s="174" t="s">
        <v>582</v>
      </c>
      <c r="AU52" s="174" t="s">
        <v>224</v>
      </c>
      <c r="BN52" s="457"/>
    </row>
    <row r="53" spans="1:66" s="110" customFormat="1" ht="14.1" customHeight="1" thickBot="1" x14ac:dyDescent="0.3">
      <c r="A53" s="376" t="s">
        <v>285</v>
      </c>
      <c r="B53" s="49">
        <v>54</v>
      </c>
      <c r="C53" s="174">
        <v>406</v>
      </c>
      <c r="D53" s="268"/>
      <c r="E53" s="269">
        <v>19497022</v>
      </c>
      <c r="F53" s="49" t="s">
        <v>255</v>
      </c>
      <c r="G53" s="49" t="s">
        <v>257</v>
      </c>
      <c r="H53" s="49" t="s">
        <v>288</v>
      </c>
      <c r="I53" s="49" t="s">
        <v>288</v>
      </c>
      <c r="J53" s="314" t="s">
        <v>289</v>
      </c>
      <c r="K53" s="271">
        <v>18158519</v>
      </c>
      <c r="L53" s="272">
        <v>43471</v>
      </c>
      <c r="M53" s="49">
        <v>94</v>
      </c>
      <c r="N53" s="49" t="s">
        <v>224</v>
      </c>
      <c r="O53" s="49" t="s">
        <v>224</v>
      </c>
      <c r="P53" s="272">
        <v>43673</v>
      </c>
      <c r="Q53" s="49">
        <v>660</v>
      </c>
      <c r="R53" s="49">
        <v>908</v>
      </c>
      <c r="S53" s="49">
        <v>683</v>
      </c>
      <c r="T53" s="64">
        <v>1002</v>
      </c>
      <c r="U53" s="273">
        <f t="shared" si="11"/>
        <v>3.4197952218430032</v>
      </c>
      <c r="V53" s="75">
        <v>1090</v>
      </c>
      <c r="W53" s="273">
        <f t="shared" si="12"/>
        <v>1.76</v>
      </c>
      <c r="X53" s="273">
        <f t="shared" si="13"/>
        <v>3.1871345029239766</v>
      </c>
      <c r="Y53" s="49">
        <v>1412</v>
      </c>
      <c r="Z53" s="274">
        <f t="shared" si="14"/>
        <v>3.4166666666666665</v>
      </c>
      <c r="AA53" s="275">
        <f t="shared" si="15"/>
        <v>91.777539567437998</v>
      </c>
      <c r="AB53" s="276">
        <f t="shared" si="16"/>
        <v>3.4271844660194173</v>
      </c>
      <c r="AC53" s="277">
        <v>37</v>
      </c>
      <c r="AD53" s="278">
        <f t="shared" si="10"/>
        <v>35.616199999999999</v>
      </c>
      <c r="AE53" s="279">
        <f t="shared" si="17"/>
        <v>1255.952380952381</v>
      </c>
      <c r="AF53" s="274">
        <f t="shared" si="18"/>
        <v>96.224797750150998</v>
      </c>
      <c r="AG53" s="275">
        <f t="shared" si="19"/>
        <v>94.001168658794498</v>
      </c>
      <c r="AH53" s="176">
        <v>6</v>
      </c>
      <c r="AI53" s="177">
        <v>2.4</v>
      </c>
      <c r="AJ53" s="178">
        <v>65</v>
      </c>
      <c r="AK53" s="178">
        <v>115</v>
      </c>
      <c r="AL53" s="280">
        <v>23</v>
      </c>
      <c r="AM53" s="180">
        <v>0.73</v>
      </c>
      <c r="AN53" s="180">
        <v>0.44</v>
      </c>
      <c r="AO53" s="254">
        <v>4.1000000000000002E-2</v>
      </c>
      <c r="AP53" s="181"/>
      <c r="AQ53" s="281" t="s">
        <v>224</v>
      </c>
      <c r="AR53" s="4"/>
      <c r="AS53" s="174" t="s">
        <v>224</v>
      </c>
      <c r="AT53" s="182"/>
      <c r="AU53" s="182"/>
    </row>
    <row r="54" spans="1:66" s="110" customFormat="1" ht="14.1" customHeight="1" thickBot="1" x14ac:dyDescent="0.3">
      <c r="A54" s="519" t="s">
        <v>373</v>
      </c>
      <c r="B54" s="49">
        <v>54</v>
      </c>
      <c r="C54" s="174">
        <v>428</v>
      </c>
      <c r="D54" s="282"/>
      <c r="E54" s="283">
        <v>19573261</v>
      </c>
      <c r="F54" s="71" t="s">
        <v>320</v>
      </c>
      <c r="G54" s="71" t="s">
        <v>257</v>
      </c>
      <c r="H54" s="71" t="s">
        <v>374</v>
      </c>
      <c r="I54" s="71" t="s">
        <v>523</v>
      </c>
      <c r="J54" s="314" t="s">
        <v>375</v>
      </c>
      <c r="K54" s="271">
        <v>15258735</v>
      </c>
      <c r="L54" s="284">
        <v>43490</v>
      </c>
      <c r="M54" s="71">
        <v>80</v>
      </c>
      <c r="N54" s="71" t="s">
        <v>224</v>
      </c>
      <c r="O54" s="71" t="s">
        <v>224</v>
      </c>
      <c r="P54" s="284">
        <v>43710</v>
      </c>
      <c r="Q54" s="71">
        <v>700</v>
      </c>
      <c r="R54" s="49">
        <v>798</v>
      </c>
      <c r="S54" s="49">
        <v>628</v>
      </c>
      <c r="T54" s="64">
        <v>872</v>
      </c>
      <c r="U54" s="273">
        <f t="shared" si="11"/>
        <v>3.1824817518248176</v>
      </c>
      <c r="V54" s="75">
        <v>1074</v>
      </c>
      <c r="W54" s="273">
        <f t="shared" si="12"/>
        <v>4.04</v>
      </c>
      <c r="X54" s="273">
        <f t="shared" si="13"/>
        <v>3.3250773993808052</v>
      </c>
      <c r="Y54" s="49">
        <v>1304</v>
      </c>
      <c r="Z54" s="274">
        <f t="shared" si="14"/>
        <v>3.6</v>
      </c>
      <c r="AA54" s="275">
        <f t="shared" si="15"/>
        <v>96.70218803203224</v>
      </c>
      <c r="AB54" s="276">
        <f t="shared" si="16"/>
        <v>3.3180661577608141</v>
      </c>
      <c r="AC54" s="277">
        <v>37</v>
      </c>
      <c r="AD54" s="278">
        <f t="shared" si="10"/>
        <v>36.326799999999999</v>
      </c>
      <c r="AE54" s="279">
        <f t="shared" si="17"/>
        <v>1186.6127167630057</v>
      </c>
      <c r="AF54" s="274">
        <f t="shared" si="18"/>
        <v>90.912339042419944</v>
      </c>
      <c r="AG54" s="275">
        <f t="shared" si="19"/>
        <v>93.807263537226092</v>
      </c>
      <c r="AH54" s="176">
        <v>7</v>
      </c>
      <c r="AI54" s="177">
        <v>1.5</v>
      </c>
      <c r="AJ54" s="178">
        <v>59</v>
      </c>
      <c r="AK54" s="178">
        <v>103</v>
      </c>
      <c r="AL54" s="280">
        <v>23</v>
      </c>
      <c r="AM54" s="180">
        <v>0.19</v>
      </c>
      <c r="AN54" s="180">
        <v>0.28000000000000003</v>
      </c>
      <c r="AO54" s="254">
        <v>6.0000000000000001E-3</v>
      </c>
      <c r="AP54" s="181"/>
      <c r="AQ54" s="281" t="s">
        <v>224</v>
      </c>
      <c r="AR54" s="4"/>
      <c r="AS54" s="174" t="s">
        <v>582</v>
      </c>
      <c r="AT54" s="174" t="s">
        <v>224</v>
      </c>
      <c r="AU54" s="182"/>
    </row>
    <row r="55" spans="1:66" s="110" customFormat="1" ht="14.1" customHeight="1" thickBot="1" x14ac:dyDescent="0.3">
      <c r="A55" s="376" t="s">
        <v>43</v>
      </c>
      <c r="B55" s="49">
        <v>53</v>
      </c>
      <c r="C55" s="174">
        <v>465</v>
      </c>
      <c r="D55" s="268"/>
      <c r="E55" s="269">
        <v>19456467</v>
      </c>
      <c r="F55" s="49" t="s">
        <v>255</v>
      </c>
      <c r="G55" s="49" t="s">
        <v>257</v>
      </c>
      <c r="H55" s="49" t="s">
        <v>335</v>
      </c>
      <c r="I55" s="49" t="s">
        <v>335</v>
      </c>
      <c r="J55" s="314" t="s">
        <v>334</v>
      </c>
      <c r="K55" s="271">
        <v>17418427</v>
      </c>
      <c r="L55" s="272">
        <v>43534</v>
      </c>
      <c r="M55" s="49">
        <v>78</v>
      </c>
      <c r="N55" s="49" t="s">
        <v>224</v>
      </c>
      <c r="O55" s="49" t="s">
        <v>224</v>
      </c>
      <c r="P55" s="272">
        <v>43698</v>
      </c>
      <c r="Q55" s="49">
        <v>650</v>
      </c>
      <c r="R55" s="49">
        <v>652</v>
      </c>
      <c r="S55" s="49">
        <v>769</v>
      </c>
      <c r="T55" s="64">
        <v>708</v>
      </c>
      <c r="U55" s="273">
        <f t="shared" si="11"/>
        <v>3.0782608695652174</v>
      </c>
      <c r="V55" s="75">
        <v>906</v>
      </c>
      <c r="W55" s="273">
        <f t="shared" si="12"/>
        <v>3.96</v>
      </c>
      <c r="X55" s="273">
        <f t="shared" si="13"/>
        <v>3.247311827956989</v>
      </c>
      <c r="Y55" s="49">
        <v>1136</v>
      </c>
      <c r="Z55" s="274">
        <f t="shared" si="14"/>
        <v>3.5666666666666669</v>
      </c>
      <c r="AA55" s="275">
        <f t="shared" si="15"/>
        <v>95.806797402106028</v>
      </c>
      <c r="AB55" s="276">
        <f t="shared" si="16"/>
        <v>3.2550143266475646</v>
      </c>
      <c r="AC55" s="277">
        <v>35</v>
      </c>
      <c r="AD55" s="278">
        <f t="shared" si="10"/>
        <v>35.9724</v>
      </c>
      <c r="AE55" s="279">
        <f t="shared" si="17"/>
        <v>1189.3243243243242</v>
      </c>
      <c r="AF55" s="274">
        <f t="shared" si="18"/>
        <v>91.120088868864642</v>
      </c>
      <c r="AG55" s="275">
        <f t="shared" si="19"/>
        <v>93.463443135485335</v>
      </c>
      <c r="AH55" s="176">
        <v>8</v>
      </c>
      <c r="AI55" s="177">
        <v>-0.1</v>
      </c>
      <c r="AJ55" s="178">
        <v>44</v>
      </c>
      <c r="AK55" s="178">
        <v>74</v>
      </c>
      <c r="AL55" s="280">
        <v>33</v>
      </c>
      <c r="AM55" s="180">
        <v>0.78</v>
      </c>
      <c r="AN55" s="180">
        <v>0.87</v>
      </c>
      <c r="AO55" s="254">
        <v>4.3999999999999997E-2</v>
      </c>
      <c r="AP55" s="181"/>
      <c r="AQ55" s="281" t="s">
        <v>224</v>
      </c>
      <c r="AR55" s="4"/>
      <c r="AS55" s="174" t="s">
        <v>582</v>
      </c>
      <c r="AT55" s="174" t="s">
        <v>224</v>
      </c>
      <c r="AU55" s="182"/>
    </row>
    <row r="56" spans="1:66" s="110" customFormat="1" ht="14.1" customHeight="1" thickBot="1" x14ac:dyDescent="0.3">
      <c r="A56" s="376" t="s">
        <v>280</v>
      </c>
      <c r="B56" s="49">
        <v>53</v>
      </c>
      <c r="C56" s="174">
        <v>454</v>
      </c>
      <c r="D56" s="268"/>
      <c r="E56" s="269">
        <v>19502674</v>
      </c>
      <c r="F56" s="49" t="s">
        <v>255</v>
      </c>
      <c r="G56" s="49" t="s">
        <v>257</v>
      </c>
      <c r="H56" s="49">
        <v>238</v>
      </c>
      <c r="I56" s="49">
        <v>238</v>
      </c>
      <c r="J56" s="314" t="s">
        <v>226</v>
      </c>
      <c r="K56" s="271">
        <v>17885991</v>
      </c>
      <c r="L56" s="272">
        <v>43468</v>
      </c>
      <c r="M56" s="49">
        <v>82</v>
      </c>
      <c r="N56" s="49" t="s">
        <v>224</v>
      </c>
      <c r="O56" s="49" t="s">
        <v>224</v>
      </c>
      <c r="P56" s="272">
        <v>43675</v>
      </c>
      <c r="Q56" s="49">
        <v>833</v>
      </c>
      <c r="R56" s="49">
        <v>984</v>
      </c>
      <c r="S56" s="49">
        <v>828</v>
      </c>
      <c r="T56" s="64">
        <v>1036</v>
      </c>
      <c r="U56" s="273">
        <f t="shared" si="11"/>
        <v>3.5</v>
      </c>
      <c r="V56" s="49">
        <v>1086</v>
      </c>
      <c r="W56" s="273">
        <f t="shared" si="12"/>
        <v>1</v>
      </c>
      <c r="X56" s="273">
        <f t="shared" si="13"/>
        <v>3.1478260869565218</v>
      </c>
      <c r="Y56" s="49">
        <v>1386</v>
      </c>
      <c r="Z56" s="274">
        <f t="shared" si="14"/>
        <v>2.9166666666666665</v>
      </c>
      <c r="AA56" s="275">
        <f t="shared" si="15"/>
        <v>78.34668011854464</v>
      </c>
      <c r="AB56" s="276">
        <f t="shared" si="16"/>
        <v>3.3397590361445784</v>
      </c>
      <c r="AC56" s="277">
        <v>34</v>
      </c>
      <c r="AD56" s="278">
        <f t="shared" si="10"/>
        <v>32.503999999999998</v>
      </c>
      <c r="AE56" s="279">
        <f t="shared" si="17"/>
        <v>1253.3846153846155</v>
      </c>
      <c r="AF56" s="274">
        <f t="shared" si="18"/>
        <v>96.028068378739107</v>
      </c>
      <c r="AG56" s="275">
        <f t="shared" si="19"/>
        <v>87.187374248641873</v>
      </c>
      <c r="AH56" s="176">
        <v>11</v>
      </c>
      <c r="AI56" s="177">
        <v>-2.1</v>
      </c>
      <c r="AJ56" s="178">
        <v>55</v>
      </c>
      <c r="AK56" s="178">
        <v>97</v>
      </c>
      <c r="AL56" s="280">
        <v>22</v>
      </c>
      <c r="AM56" s="180">
        <v>0.51</v>
      </c>
      <c r="AN56" s="180">
        <v>0.53</v>
      </c>
      <c r="AO56" s="254">
        <v>4.2000000000000003E-2</v>
      </c>
      <c r="AP56" s="181"/>
      <c r="AQ56" s="281" t="s">
        <v>224</v>
      </c>
      <c r="AR56" s="4"/>
      <c r="AS56" s="174" t="s">
        <v>224</v>
      </c>
      <c r="AT56" s="182"/>
      <c r="AU56" s="182"/>
    </row>
    <row r="57" spans="1:66" s="110" customFormat="1" ht="14.1" hidden="1" customHeight="1" thickBot="1" x14ac:dyDescent="0.3">
      <c r="A57" s="376" t="s">
        <v>345</v>
      </c>
      <c r="B57" s="508">
        <v>53</v>
      </c>
      <c r="C57" s="509">
        <v>472</v>
      </c>
      <c r="D57" s="268"/>
      <c r="E57" s="269">
        <v>19439037</v>
      </c>
      <c r="F57" s="49" t="s">
        <v>255</v>
      </c>
      <c r="G57" s="49" t="s">
        <v>257</v>
      </c>
      <c r="H57" s="49">
        <v>915</v>
      </c>
      <c r="I57" s="270" t="s">
        <v>351</v>
      </c>
      <c r="J57" s="314" t="s">
        <v>352</v>
      </c>
      <c r="K57" s="271">
        <v>16916909</v>
      </c>
      <c r="L57" s="272">
        <v>43510</v>
      </c>
      <c r="M57" s="49">
        <v>85</v>
      </c>
      <c r="N57" s="49" t="s">
        <v>224</v>
      </c>
      <c r="O57" s="49" t="s">
        <v>224</v>
      </c>
      <c r="P57" s="272">
        <v>43697</v>
      </c>
      <c r="Q57" s="49">
        <v>700</v>
      </c>
      <c r="R57" s="49">
        <v>756</v>
      </c>
      <c r="S57" s="49">
        <v>750</v>
      </c>
      <c r="T57" s="64">
        <v>856</v>
      </c>
      <c r="U57" s="273">
        <f t="shared" si="11"/>
        <v>3.3700787401574801</v>
      </c>
      <c r="V57" s="75">
        <v>974</v>
      </c>
      <c r="W57" s="273">
        <f t="shared" si="12"/>
        <v>2.36</v>
      </c>
      <c r="X57" s="273">
        <f t="shared" si="13"/>
        <v>3.2145214521452146</v>
      </c>
      <c r="Y57" s="49">
        <v>1148</v>
      </c>
      <c r="Z57" s="274">
        <f t="shared" si="14"/>
        <v>2.4333333333333331</v>
      </c>
      <c r="AA57" s="275">
        <f t="shared" si="15"/>
        <v>65.363515984614381</v>
      </c>
      <c r="AB57" s="276">
        <f t="shared" si="16"/>
        <v>3.0777479892761392</v>
      </c>
      <c r="AC57" s="277">
        <v>35</v>
      </c>
      <c r="AD57" s="278">
        <f t="shared" si="10"/>
        <v>35.074800000000003</v>
      </c>
      <c r="AE57" s="279">
        <f t="shared" si="17"/>
        <v>1135.3763440860216</v>
      </c>
      <c r="AF57" s="274">
        <f t="shared" si="18"/>
        <v>86.986864101598059</v>
      </c>
      <c r="AG57" s="275">
        <f t="shared" si="19"/>
        <v>76.175190043106227</v>
      </c>
      <c r="AH57" s="176">
        <v>8</v>
      </c>
      <c r="AI57" s="177">
        <v>1</v>
      </c>
      <c r="AJ57" s="178">
        <v>68</v>
      </c>
      <c r="AK57" s="178">
        <v>120</v>
      </c>
      <c r="AL57" s="280">
        <v>29</v>
      </c>
      <c r="AM57" s="319">
        <v>0.56999999999999995</v>
      </c>
      <c r="AN57" s="319">
        <v>0.56000000000000005</v>
      </c>
      <c r="AO57" s="254">
        <v>8.0000000000000002E-3</v>
      </c>
      <c r="AP57" s="181"/>
      <c r="AQ57" s="281" t="s">
        <v>224</v>
      </c>
      <c r="AR57" s="4"/>
      <c r="AS57" s="174" t="s">
        <v>224</v>
      </c>
      <c r="AT57" s="182"/>
      <c r="AU57" s="182"/>
    </row>
    <row r="58" spans="1:66" s="110" customFormat="1" ht="14.1" customHeight="1" thickBot="1" x14ac:dyDescent="0.3">
      <c r="A58" s="520" t="s">
        <v>254</v>
      </c>
      <c r="B58" s="49">
        <v>53</v>
      </c>
      <c r="C58" s="174">
        <v>444</v>
      </c>
      <c r="D58" s="268"/>
      <c r="E58" s="269">
        <v>19423879</v>
      </c>
      <c r="F58" s="49" t="s">
        <v>255</v>
      </c>
      <c r="G58" s="49" t="s">
        <v>238</v>
      </c>
      <c r="H58" s="49" t="s">
        <v>518</v>
      </c>
      <c r="I58" s="49" t="s">
        <v>256</v>
      </c>
      <c r="J58" s="314" t="s">
        <v>303</v>
      </c>
      <c r="K58" s="271">
        <v>18484173</v>
      </c>
      <c r="L58" s="272">
        <v>43524</v>
      </c>
      <c r="M58" s="49">
        <v>92</v>
      </c>
      <c r="N58" s="49" t="s">
        <v>224</v>
      </c>
      <c r="O58" s="49" t="s">
        <v>224</v>
      </c>
      <c r="P58" s="272">
        <v>43687</v>
      </c>
      <c r="Q58" s="49">
        <v>608</v>
      </c>
      <c r="R58" s="49">
        <v>686</v>
      </c>
      <c r="S58" s="49">
        <v>697</v>
      </c>
      <c r="T58" s="64">
        <v>740</v>
      </c>
      <c r="U58" s="273">
        <f t="shared" si="11"/>
        <v>3.0833333333333335</v>
      </c>
      <c r="V58" s="75">
        <v>908</v>
      </c>
      <c r="W58" s="273">
        <f t="shared" si="12"/>
        <v>3.36</v>
      </c>
      <c r="X58" s="273">
        <f t="shared" si="13"/>
        <v>3.1418685121107268</v>
      </c>
      <c r="Y58" s="49">
        <v>1122</v>
      </c>
      <c r="Z58" s="274">
        <f t="shared" si="14"/>
        <v>3.1833333333333331</v>
      </c>
      <c r="AA58" s="275">
        <f t="shared" si="15"/>
        <v>85.509805157954432</v>
      </c>
      <c r="AB58" s="276">
        <f t="shared" si="16"/>
        <v>3.1253481894150417</v>
      </c>
      <c r="AC58" s="277">
        <v>29</v>
      </c>
      <c r="AD58" s="278">
        <v>32</v>
      </c>
      <c r="AE58" s="279">
        <f t="shared" si="17"/>
        <v>1116.591836734694</v>
      </c>
      <c r="AF58" s="274">
        <f t="shared" si="18"/>
        <v>85.547688979889159</v>
      </c>
      <c r="AG58" s="275">
        <f t="shared" si="19"/>
        <v>85.528747068921803</v>
      </c>
      <c r="AH58" s="176">
        <v>4</v>
      </c>
      <c r="AI58" s="177">
        <v>3.1</v>
      </c>
      <c r="AJ58" s="178">
        <v>67</v>
      </c>
      <c r="AK58" s="178">
        <v>130</v>
      </c>
      <c r="AL58" s="280">
        <v>29</v>
      </c>
      <c r="AM58" s="180">
        <v>0.26</v>
      </c>
      <c r="AN58" s="180">
        <v>0.96</v>
      </c>
      <c r="AO58" s="254">
        <v>-4.2999999999999997E-2</v>
      </c>
      <c r="AP58" s="181"/>
      <c r="AQ58" s="281" t="s">
        <v>224</v>
      </c>
      <c r="AR58" s="4"/>
      <c r="AS58" s="174" t="s">
        <v>224</v>
      </c>
      <c r="AT58" s="182"/>
      <c r="AU58" s="182"/>
    </row>
    <row r="59" spans="1:66" s="110" customFormat="1" ht="14.1" customHeight="1" thickBot="1" x14ac:dyDescent="0.3">
      <c r="A59" s="376" t="s">
        <v>13</v>
      </c>
      <c r="B59" s="49">
        <v>53</v>
      </c>
      <c r="C59" s="174">
        <v>456</v>
      </c>
      <c r="D59" s="268"/>
      <c r="E59" s="269">
        <v>19512923</v>
      </c>
      <c r="F59" s="49" t="s">
        <v>255</v>
      </c>
      <c r="G59" s="49" t="s">
        <v>257</v>
      </c>
      <c r="H59" s="49" t="s">
        <v>270</v>
      </c>
      <c r="I59" s="49" t="s">
        <v>270</v>
      </c>
      <c r="J59" s="314" t="s">
        <v>564</v>
      </c>
      <c r="K59" s="271">
        <v>17595493</v>
      </c>
      <c r="L59" s="272">
        <v>43489</v>
      </c>
      <c r="M59" s="49">
        <v>68</v>
      </c>
      <c r="N59" s="49" t="s">
        <v>224</v>
      </c>
      <c r="O59" s="49" t="s">
        <v>224</v>
      </c>
      <c r="P59" s="272">
        <v>43708</v>
      </c>
      <c r="Q59" s="49">
        <v>667</v>
      </c>
      <c r="R59" s="49">
        <v>730</v>
      </c>
      <c r="S59" s="49">
        <v>638</v>
      </c>
      <c r="T59" s="64">
        <v>806</v>
      </c>
      <c r="U59" s="273">
        <f t="shared" si="11"/>
        <v>2.9309090909090911</v>
      </c>
      <c r="V59" s="49">
        <v>970</v>
      </c>
      <c r="W59" s="273">
        <f t="shared" si="12"/>
        <v>3.28</v>
      </c>
      <c r="X59" s="273">
        <f t="shared" si="13"/>
        <v>2.9938271604938271</v>
      </c>
      <c r="Y59" s="49">
        <v>1182</v>
      </c>
      <c r="Z59" s="274">
        <f t="shared" si="14"/>
        <v>3.1333333333333333</v>
      </c>
      <c r="AA59" s="275">
        <f t="shared" si="15"/>
        <v>84.166719213065093</v>
      </c>
      <c r="AB59" s="276">
        <f t="shared" si="16"/>
        <v>3</v>
      </c>
      <c r="AC59" s="277">
        <v>33</v>
      </c>
      <c r="AD59" s="278">
        <f>$AC59+(0.0374*(365-($AC$5-$L59)))</f>
        <v>32.289400000000001</v>
      </c>
      <c r="AE59" s="279">
        <f t="shared" si="17"/>
        <v>1108.8571428571429</v>
      </c>
      <c r="AF59" s="274">
        <f t="shared" si="18"/>
        <v>84.955095370995878</v>
      </c>
      <c r="AG59" s="275">
        <f t="shared" si="19"/>
        <v>84.560907292030492</v>
      </c>
      <c r="AH59" s="176">
        <v>9</v>
      </c>
      <c r="AI59" s="177">
        <v>0.6</v>
      </c>
      <c r="AJ59" s="178">
        <v>45</v>
      </c>
      <c r="AK59" s="178">
        <v>83</v>
      </c>
      <c r="AL59" s="280">
        <v>23</v>
      </c>
      <c r="AM59" s="180">
        <v>0.15</v>
      </c>
      <c r="AN59" s="180">
        <v>0.4</v>
      </c>
      <c r="AO59" s="254">
        <v>-2.1000000000000001E-2</v>
      </c>
      <c r="AP59" s="181"/>
      <c r="AQ59" s="281" t="s">
        <v>224</v>
      </c>
      <c r="AR59" s="4"/>
      <c r="AS59" s="174" t="s">
        <v>582</v>
      </c>
      <c r="AT59" s="174" t="s">
        <v>582</v>
      </c>
      <c r="AU59" s="174" t="s">
        <v>224</v>
      </c>
    </row>
    <row r="60" spans="1:66" s="110" customFormat="1" ht="14.1" customHeight="1" thickBot="1" x14ac:dyDescent="0.3">
      <c r="A60" s="526"/>
      <c r="B60" s="183"/>
      <c r="C60" s="174"/>
      <c r="D60" s="184"/>
      <c r="E60" s="183"/>
      <c r="F60" s="183"/>
      <c r="G60" s="183"/>
      <c r="H60" s="183"/>
      <c r="I60" s="486" t="s">
        <v>625</v>
      </c>
      <c r="J60" s="527"/>
      <c r="K60" s="185"/>
      <c r="L60" s="226"/>
      <c r="M60" s="352">
        <f>AVERAGE(M11:M59)</f>
        <v>81.795918367346943</v>
      </c>
      <c r="N60" s="183"/>
      <c r="O60" s="183"/>
      <c r="P60" s="226"/>
      <c r="Q60" s="186">
        <f t="shared" ref="Q60:AO60" si="20">AVERAGE(Q11:Q59)</f>
        <v>726.42857142857144</v>
      </c>
      <c r="R60" s="186">
        <f t="shared" si="20"/>
        <v>806.24489795918362</v>
      </c>
      <c r="S60" s="186">
        <f t="shared" si="20"/>
        <v>765.79591836734699</v>
      </c>
      <c r="T60" s="186">
        <f t="shared" si="20"/>
        <v>891.42857142857144</v>
      </c>
      <c r="U60" s="187">
        <f t="shared" si="20"/>
        <v>3.3539213671618371</v>
      </c>
      <c r="V60" s="186">
        <f t="shared" si="20"/>
        <v>1066.9387755102041</v>
      </c>
      <c r="W60" s="187">
        <f t="shared" si="20"/>
        <v>3.510204081632653</v>
      </c>
      <c r="X60" s="187">
        <f t="shared" si="20"/>
        <v>3.3920077700319453</v>
      </c>
      <c r="Y60" s="186">
        <f t="shared" si="20"/>
        <v>1346.0816326530612</v>
      </c>
      <c r="Z60" s="188">
        <f t="shared" si="20"/>
        <v>3.7887755102040819</v>
      </c>
      <c r="AA60" s="189">
        <f t="shared" si="20"/>
        <v>101.77302272192057</v>
      </c>
      <c r="AB60" s="187">
        <f t="shared" si="20"/>
        <v>3.4982486404786188</v>
      </c>
      <c r="AC60" s="190">
        <f t="shared" si="20"/>
        <v>36.887755102040813</v>
      </c>
      <c r="AD60" s="191">
        <f t="shared" si="20"/>
        <v>36.565257142857142</v>
      </c>
      <c r="AE60" s="192">
        <f t="shared" si="20"/>
        <v>1305.2273533621535</v>
      </c>
      <c r="AF60" s="188">
        <f t="shared" si="20"/>
        <v>100</v>
      </c>
      <c r="AG60" s="189">
        <f t="shared" si="20"/>
        <v>100.8865113609603</v>
      </c>
      <c r="AH60" s="176">
        <f t="shared" si="20"/>
        <v>5.6875</v>
      </c>
      <c r="AI60" s="177">
        <f t="shared" si="20"/>
        <v>1.6520833333333336</v>
      </c>
      <c r="AJ60" s="178">
        <f t="shared" si="20"/>
        <v>62.416666666666664</v>
      </c>
      <c r="AK60" s="178">
        <f t="shared" si="20"/>
        <v>109.74229166666667</v>
      </c>
      <c r="AL60" s="179">
        <f t="shared" si="20"/>
        <v>26.979166666666668</v>
      </c>
      <c r="AM60" s="180">
        <f t="shared" si="20"/>
        <v>0.53500000000000003</v>
      </c>
      <c r="AN60" s="180">
        <f t="shared" si="20"/>
        <v>0.57645833333333341</v>
      </c>
      <c r="AO60" s="254">
        <f t="shared" si="20"/>
        <v>1.0916666666666663E-2</v>
      </c>
      <c r="AP60" s="181"/>
      <c r="AQ60" s="193"/>
      <c r="AR60" s="194"/>
      <c r="AS60" s="174"/>
      <c r="AT60" s="182"/>
      <c r="AU60" s="182"/>
    </row>
    <row r="61" spans="1:66" s="110" customFormat="1" ht="14.1" customHeight="1" thickBot="1" x14ac:dyDescent="0.3">
      <c r="A61" s="528" t="s">
        <v>624</v>
      </c>
      <c r="B61" s="49"/>
      <c r="C61" s="174"/>
      <c r="D61" s="268"/>
      <c r="E61" s="49"/>
      <c r="F61" s="49"/>
      <c r="G61" s="49"/>
      <c r="H61" s="49"/>
      <c r="I61" s="270"/>
      <c r="J61" s="314"/>
      <c r="K61" s="271"/>
      <c r="L61" s="272"/>
      <c r="M61" s="49"/>
      <c r="N61" s="49"/>
      <c r="O61" s="49"/>
      <c r="P61" s="272"/>
      <c r="Q61" s="49"/>
      <c r="R61" s="64"/>
      <c r="S61" s="49"/>
      <c r="T61" s="64"/>
      <c r="U61" s="273"/>
      <c r="V61" s="75"/>
      <c r="W61" s="273"/>
      <c r="X61" s="273"/>
      <c r="Y61" s="49"/>
      <c r="Z61" s="274"/>
      <c r="AA61" s="275"/>
      <c r="AB61" s="276"/>
      <c r="AC61" s="277"/>
      <c r="AD61" s="278"/>
      <c r="AE61" s="279"/>
      <c r="AF61" s="274"/>
      <c r="AG61" s="275"/>
      <c r="AH61" s="176"/>
      <c r="AI61" s="177"/>
      <c r="AJ61" s="178"/>
      <c r="AK61" s="178"/>
      <c r="AL61" s="280"/>
      <c r="AM61" s="180"/>
      <c r="AN61" s="180"/>
      <c r="AO61" s="254"/>
      <c r="AP61" s="181"/>
      <c r="AQ61" s="281"/>
      <c r="AR61" s="4"/>
      <c r="AS61" s="174"/>
      <c r="AT61" s="182"/>
      <c r="AU61" s="182"/>
    </row>
    <row r="62" spans="1:66" s="457" customFormat="1" ht="14.1" customHeight="1" thickBot="1" x14ac:dyDescent="0.3">
      <c r="A62" s="529" t="s">
        <v>326</v>
      </c>
      <c r="B62" s="49">
        <v>54</v>
      </c>
      <c r="C62" s="174">
        <v>403</v>
      </c>
      <c r="D62" s="282"/>
      <c r="E62" s="283">
        <v>19497480</v>
      </c>
      <c r="F62" s="71" t="s">
        <v>255</v>
      </c>
      <c r="G62" s="71" t="s">
        <v>257</v>
      </c>
      <c r="H62" s="71">
        <v>911019</v>
      </c>
      <c r="I62" s="71">
        <v>99</v>
      </c>
      <c r="J62" s="314" t="s">
        <v>301</v>
      </c>
      <c r="K62" s="271">
        <v>16803191</v>
      </c>
      <c r="L62" s="284">
        <v>43479</v>
      </c>
      <c r="M62" s="71">
        <v>72</v>
      </c>
      <c r="N62" s="71" t="s">
        <v>224</v>
      </c>
      <c r="O62" s="49" t="s">
        <v>224</v>
      </c>
      <c r="P62" s="272">
        <v>43708</v>
      </c>
      <c r="Q62" s="49">
        <v>748</v>
      </c>
      <c r="R62" s="49">
        <v>792</v>
      </c>
      <c r="S62" s="143">
        <v>695</v>
      </c>
      <c r="T62" s="144">
        <v>910</v>
      </c>
      <c r="U62" s="301">
        <f t="shared" ref="U62:U83" si="21">$T62/($T$6-$L62)</f>
        <v>3.192982456140351</v>
      </c>
      <c r="V62" s="302">
        <v>1098</v>
      </c>
      <c r="W62" s="273">
        <f t="shared" ref="W62:W83" si="22">($V62-$T62)/50</f>
        <v>3.76</v>
      </c>
      <c r="X62" s="301">
        <f t="shared" ref="X62:X83" si="23">$V62/($V$6-L62)</f>
        <v>3.2874251497005988</v>
      </c>
      <c r="Y62" s="143">
        <v>1336</v>
      </c>
      <c r="Z62" s="274">
        <f t="shared" ref="Z62:Z83" si="24">($Y62-$T62)/120</f>
        <v>3.55</v>
      </c>
      <c r="AA62" s="275">
        <f t="shared" ref="AA62:AA83" si="25">($Z62/$Z$85)*100</f>
        <v>95.359102087142901</v>
      </c>
      <c r="AB62" s="303">
        <f t="shared" ref="AB62:AB83" si="26">$Y62/($Y$4-L62)</f>
        <v>3.3069306930693068</v>
      </c>
      <c r="AC62" s="304">
        <v>37</v>
      </c>
      <c r="AD62" s="278">
        <f t="shared" ref="AD62:AD83" si="27">$AC62+(0.0374*(365-($AC$5-$L62)))</f>
        <v>35.915399999999998</v>
      </c>
      <c r="AE62" s="279">
        <f t="shared" ref="AE62:AE83" si="28">($S62+(($Y62-$Q62)/($Y$4-$P62))*160)</f>
        <v>1232.5999999999999</v>
      </c>
      <c r="AF62" s="274">
        <f t="shared" ref="AF62:AF83" si="29">($AE62/$AE$84)*100</f>
        <v>99.16830107027161</v>
      </c>
      <c r="AG62" s="275">
        <f t="shared" ref="AG62:AG83" si="30">(0.5*$AA62)+(0.5*$AF62)</f>
        <v>97.263701578707256</v>
      </c>
      <c r="AH62" s="289">
        <v>8</v>
      </c>
      <c r="AI62" s="306">
        <v>0.5</v>
      </c>
      <c r="AJ62" s="178">
        <v>58</v>
      </c>
      <c r="AK62" s="178">
        <v>104</v>
      </c>
      <c r="AL62" s="291">
        <v>16</v>
      </c>
      <c r="AM62" s="292">
        <v>1.08</v>
      </c>
      <c r="AN62" s="292">
        <v>0.22</v>
      </c>
      <c r="AO62" s="293">
        <v>4.2999999999999997E-2</v>
      </c>
      <c r="AP62" s="294"/>
      <c r="AQ62" s="312" t="s">
        <v>582</v>
      </c>
      <c r="AR62" s="4"/>
      <c r="AS62" s="335" t="s">
        <v>582</v>
      </c>
      <c r="AT62" s="335" t="s">
        <v>582</v>
      </c>
      <c r="AU62" s="335" t="s">
        <v>582</v>
      </c>
      <c r="AV62" s="110"/>
      <c r="AW62" s="456" t="s">
        <v>620</v>
      </c>
      <c r="AX62" s="456"/>
      <c r="AY62" s="456"/>
      <c r="AZ62" s="110"/>
      <c r="BA62" s="110"/>
      <c r="BB62" s="110"/>
      <c r="BC62" s="110"/>
      <c r="BD62" s="110"/>
      <c r="BE62" s="110"/>
      <c r="BF62" s="110"/>
      <c r="BG62" s="110"/>
      <c r="BH62" s="110"/>
      <c r="BI62" s="110"/>
      <c r="BJ62" s="110"/>
      <c r="BK62" s="110"/>
      <c r="BL62" s="110"/>
      <c r="BM62" s="110"/>
      <c r="BN62" s="110"/>
    </row>
    <row r="63" spans="1:66" s="110" customFormat="1" ht="14.1" customHeight="1" thickBot="1" x14ac:dyDescent="0.3">
      <c r="A63" s="529" t="s">
        <v>326</v>
      </c>
      <c r="B63" s="143">
        <v>54</v>
      </c>
      <c r="C63" s="295">
        <v>405</v>
      </c>
      <c r="D63" s="336"/>
      <c r="E63" s="337">
        <v>19497481</v>
      </c>
      <c r="F63" s="142" t="s">
        <v>255</v>
      </c>
      <c r="G63" s="142" t="s">
        <v>257</v>
      </c>
      <c r="H63" s="142">
        <v>971519</v>
      </c>
      <c r="I63" s="142">
        <v>90</v>
      </c>
      <c r="J63" s="523" t="s">
        <v>301</v>
      </c>
      <c r="K63" s="298">
        <v>18180681</v>
      </c>
      <c r="L63" s="338">
        <v>43500</v>
      </c>
      <c r="M63" s="142">
        <v>71</v>
      </c>
      <c r="N63" s="142" t="s">
        <v>224</v>
      </c>
      <c r="O63" s="143" t="s">
        <v>224</v>
      </c>
      <c r="P63" s="299">
        <v>43708</v>
      </c>
      <c r="Q63" s="143">
        <v>632</v>
      </c>
      <c r="R63" s="143">
        <v>706</v>
      </c>
      <c r="S63" s="49">
        <v>641</v>
      </c>
      <c r="T63" s="64">
        <v>806</v>
      </c>
      <c r="U63" s="273">
        <f t="shared" si="21"/>
        <v>3.0530303030303032</v>
      </c>
      <c r="V63" s="75">
        <v>1016</v>
      </c>
      <c r="W63" s="273">
        <f t="shared" si="22"/>
        <v>4.2</v>
      </c>
      <c r="X63" s="273">
        <f t="shared" si="23"/>
        <v>3.2460063897763578</v>
      </c>
      <c r="Y63" s="49">
        <v>1284</v>
      </c>
      <c r="Z63" s="274">
        <f t="shared" si="24"/>
        <v>3.9833333333333334</v>
      </c>
      <c r="AA63" s="275">
        <f t="shared" si="25"/>
        <v>106.99918027618382</v>
      </c>
      <c r="AB63" s="276">
        <f t="shared" si="26"/>
        <v>3.3524804177545691</v>
      </c>
      <c r="AC63" s="277">
        <v>36</v>
      </c>
      <c r="AD63" s="278">
        <f t="shared" si="27"/>
        <v>35.700800000000001</v>
      </c>
      <c r="AE63" s="279">
        <f t="shared" si="28"/>
        <v>1237.1142857142856</v>
      </c>
      <c r="AF63" s="274">
        <f t="shared" si="29"/>
        <v>99.53149597927009</v>
      </c>
      <c r="AG63" s="275">
        <f t="shared" si="30"/>
        <v>103.26533812772695</v>
      </c>
      <c r="AH63" s="176">
        <v>10</v>
      </c>
      <c r="AI63" s="177">
        <v>0.3</v>
      </c>
      <c r="AJ63" s="178">
        <v>57</v>
      </c>
      <c r="AK63" s="178">
        <v>113</v>
      </c>
      <c r="AL63" s="280">
        <v>18</v>
      </c>
      <c r="AM63" s="180">
        <v>0.89</v>
      </c>
      <c r="AN63" s="180">
        <v>0.44</v>
      </c>
      <c r="AO63" s="254">
        <v>1.7000000000000001E-2</v>
      </c>
      <c r="AP63" s="181"/>
      <c r="AQ63" s="281" t="s">
        <v>582</v>
      </c>
      <c r="AR63" s="4"/>
      <c r="AS63" s="335" t="s">
        <v>582</v>
      </c>
      <c r="AT63" s="335" t="s">
        <v>582</v>
      </c>
      <c r="AU63" s="335" t="s">
        <v>582</v>
      </c>
    </row>
    <row r="64" spans="1:66" s="110" customFormat="1" ht="14.1" customHeight="1" thickBot="1" x14ac:dyDescent="0.3">
      <c r="A64" s="530" t="s">
        <v>405</v>
      </c>
      <c r="B64" s="49">
        <v>54</v>
      </c>
      <c r="C64" s="174">
        <v>407</v>
      </c>
      <c r="D64" s="268"/>
      <c r="E64" s="49">
        <v>19456979</v>
      </c>
      <c r="F64" s="49" t="s">
        <v>255</v>
      </c>
      <c r="G64" s="49" t="s">
        <v>257</v>
      </c>
      <c r="H64" s="49">
        <v>14</v>
      </c>
      <c r="I64" s="49">
        <v>14</v>
      </c>
      <c r="J64" s="314" t="s">
        <v>265</v>
      </c>
      <c r="K64" s="271">
        <v>17341071</v>
      </c>
      <c r="L64" s="272">
        <v>43493</v>
      </c>
      <c r="M64" s="49">
        <v>74</v>
      </c>
      <c r="N64" s="49" t="s">
        <v>224</v>
      </c>
      <c r="O64" s="49" t="s">
        <v>224</v>
      </c>
      <c r="P64" s="272">
        <v>43699</v>
      </c>
      <c r="Q64" s="49">
        <v>640</v>
      </c>
      <c r="R64" s="49">
        <v>724</v>
      </c>
      <c r="S64" s="49">
        <v>638</v>
      </c>
      <c r="T64" s="64">
        <v>780</v>
      </c>
      <c r="U64" s="273">
        <f t="shared" si="21"/>
        <v>2.878228782287823</v>
      </c>
      <c r="V64" s="75">
        <v>1050</v>
      </c>
      <c r="W64" s="273">
        <f t="shared" si="22"/>
        <v>5.4</v>
      </c>
      <c r="X64" s="273">
        <f t="shared" si="23"/>
        <v>3.28125</v>
      </c>
      <c r="Y64" s="49">
        <v>1334</v>
      </c>
      <c r="Z64" s="274">
        <f t="shared" si="24"/>
        <v>4.6166666666666663</v>
      </c>
      <c r="AA64" s="275">
        <f t="shared" si="25"/>
        <v>124.01160224478207</v>
      </c>
      <c r="AB64" s="276">
        <f t="shared" si="26"/>
        <v>3.4205128205128204</v>
      </c>
      <c r="AC64" s="277">
        <v>35</v>
      </c>
      <c r="AD64" s="278">
        <f t="shared" si="27"/>
        <v>34.439</v>
      </c>
      <c r="AE64" s="279">
        <f t="shared" si="28"/>
        <v>1241.4782608695652</v>
      </c>
      <c r="AF64" s="274">
        <f t="shared" si="29"/>
        <v>99.882597717110386</v>
      </c>
      <c r="AG64" s="275">
        <f t="shared" si="30"/>
        <v>111.94709998094623</v>
      </c>
      <c r="AH64" s="176">
        <v>13</v>
      </c>
      <c r="AI64" s="177">
        <v>-1.1000000000000001</v>
      </c>
      <c r="AJ64" s="178">
        <v>53</v>
      </c>
      <c r="AK64" s="178">
        <v>97</v>
      </c>
      <c r="AL64" s="280">
        <v>24</v>
      </c>
      <c r="AM64" s="180">
        <v>0.34</v>
      </c>
      <c r="AN64" s="180">
        <v>0.37</v>
      </c>
      <c r="AO64" s="254">
        <v>3.1E-2</v>
      </c>
      <c r="AP64" s="181"/>
      <c r="AQ64" s="281" t="s">
        <v>582</v>
      </c>
      <c r="AR64" s="4"/>
      <c r="AS64" s="335" t="s">
        <v>582</v>
      </c>
      <c r="AT64" s="335" t="s">
        <v>582</v>
      </c>
      <c r="AU64" s="335" t="s">
        <v>582</v>
      </c>
    </row>
    <row r="65" spans="1:47" s="110" customFormat="1" ht="14.1" customHeight="1" thickBot="1" x14ac:dyDescent="0.3">
      <c r="A65" s="530" t="s">
        <v>357</v>
      </c>
      <c r="B65" s="49">
        <v>54</v>
      </c>
      <c r="C65" s="174">
        <v>409</v>
      </c>
      <c r="D65" s="268"/>
      <c r="E65" s="269">
        <v>19476373</v>
      </c>
      <c r="F65" s="49" t="s">
        <v>255</v>
      </c>
      <c r="G65" s="49" t="s">
        <v>257</v>
      </c>
      <c r="H65" s="49">
        <v>54</v>
      </c>
      <c r="I65" s="49">
        <v>54</v>
      </c>
      <c r="J65" s="314" t="s">
        <v>358</v>
      </c>
      <c r="K65" s="271">
        <v>18246194</v>
      </c>
      <c r="L65" s="272">
        <v>43468</v>
      </c>
      <c r="M65" s="49">
        <v>65</v>
      </c>
      <c r="N65" s="49" t="s">
        <v>224</v>
      </c>
      <c r="O65" s="49" t="s">
        <v>224</v>
      </c>
      <c r="P65" s="272">
        <v>43688</v>
      </c>
      <c r="Q65" s="49">
        <v>784</v>
      </c>
      <c r="R65" s="49">
        <v>894</v>
      </c>
      <c r="S65" s="49">
        <v>762</v>
      </c>
      <c r="T65" s="64">
        <v>1008</v>
      </c>
      <c r="U65" s="273">
        <f t="shared" si="21"/>
        <v>3.4054054054054053</v>
      </c>
      <c r="V65" s="75">
        <v>1170</v>
      </c>
      <c r="W65" s="273">
        <f t="shared" si="22"/>
        <v>3.24</v>
      </c>
      <c r="X65" s="273">
        <f t="shared" si="23"/>
        <v>3.3913043478260869</v>
      </c>
      <c r="Y65" s="49">
        <v>1376</v>
      </c>
      <c r="Z65" s="274">
        <f t="shared" si="24"/>
        <v>3.0666666666666669</v>
      </c>
      <c r="AA65" s="275">
        <f t="shared" si="25"/>
        <v>82.37593795321267</v>
      </c>
      <c r="AB65" s="276">
        <f t="shared" si="26"/>
        <v>3.3156626506024098</v>
      </c>
      <c r="AC65" s="277">
        <v>38</v>
      </c>
      <c r="AD65" s="278">
        <f t="shared" si="27"/>
        <v>36.503999999999998</v>
      </c>
      <c r="AE65" s="279">
        <f t="shared" si="28"/>
        <v>1247.7435897435898</v>
      </c>
      <c r="AF65" s="274">
        <f t="shared" si="29"/>
        <v>100.38667204786127</v>
      </c>
      <c r="AG65" s="275">
        <f t="shared" si="30"/>
        <v>91.381305000536969</v>
      </c>
      <c r="AH65" s="176">
        <v>10</v>
      </c>
      <c r="AI65" s="177">
        <v>0.5</v>
      </c>
      <c r="AJ65" s="178">
        <v>60</v>
      </c>
      <c r="AK65" s="178">
        <v>107</v>
      </c>
      <c r="AL65" s="280">
        <v>30</v>
      </c>
      <c r="AM65" s="180">
        <v>0.25</v>
      </c>
      <c r="AN65" s="180">
        <v>0.45</v>
      </c>
      <c r="AO65" s="254">
        <v>1.7000000000000001E-2</v>
      </c>
      <c r="AP65" s="181"/>
      <c r="AQ65" s="281" t="s">
        <v>582</v>
      </c>
      <c r="AR65" s="4"/>
      <c r="AS65" s="335" t="s">
        <v>582</v>
      </c>
      <c r="AT65" s="335" t="s">
        <v>582</v>
      </c>
      <c r="AU65" s="335" t="s">
        <v>582</v>
      </c>
    </row>
    <row r="66" spans="1:47" s="110" customFormat="1" ht="14.1" hidden="1" customHeight="1" thickBot="1" x14ac:dyDescent="0.3">
      <c r="A66" s="529" t="s">
        <v>258</v>
      </c>
      <c r="B66" s="508">
        <v>54</v>
      </c>
      <c r="C66" s="509">
        <v>411</v>
      </c>
      <c r="D66" s="282"/>
      <c r="E66" s="283">
        <v>19493031</v>
      </c>
      <c r="F66" s="71" t="s">
        <v>255</v>
      </c>
      <c r="G66" s="71" t="s">
        <v>257</v>
      </c>
      <c r="H66" s="71" t="s">
        <v>261</v>
      </c>
      <c r="I66" s="285" t="s">
        <v>261</v>
      </c>
      <c r="J66" s="314" t="s">
        <v>262</v>
      </c>
      <c r="K66" s="271">
        <v>18784672</v>
      </c>
      <c r="L66" s="284">
        <v>43535</v>
      </c>
      <c r="M66" s="71">
        <v>69</v>
      </c>
      <c r="N66" s="71" t="s">
        <v>224</v>
      </c>
      <c r="O66" s="49" t="s">
        <v>224</v>
      </c>
      <c r="P66" s="272">
        <v>43703</v>
      </c>
      <c r="Q66" s="49">
        <v>592</v>
      </c>
      <c r="R66" s="49">
        <v>664</v>
      </c>
      <c r="S66" s="49">
        <v>762</v>
      </c>
      <c r="T66" s="64">
        <v>776</v>
      </c>
      <c r="U66" s="273">
        <f t="shared" si="21"/>
        <v>3.3886462882096069</v>
      </c>
      <c r="V66" s="75">
        <v>870</v>
      </c>
      <c r="W66" s="273">
        <f t="shared" si="22"/>
        <v>1.88</v>
      </c>
      <c r="X66" s="273">
        <f t="shared" si="23"/>
        <v>3.1294964028776979</v>
      </c>
      <c r="Y66" s="49">
        <v>1050</v>
      </c>
      <c r="Z66" s="274">
        <f t="shared" si="24"/>
        <v>2.2833333333333332</v>
      </c>
      <c r="AA66" s="275">
        <f t="shared" si="25"/>
        <v>61.334258149946372</v>
      </c>
      <c r="AB66" s="276">
        <f t="shared" si="26"/>
        <v>3.0172413793103448</v>
      </c>
      <c r="AC66" s="277">
        <v>34</v>
      </c>
      <c r="AD66" s="278">
        <f t="shared" si="27"/>
        <v>35.009799999999998</v>
      </c>
      <c r="AE66" s="279">
        <f t="shared" si="28"/>
        <v>1169.1111111111111</v>
      </c>
      <c r="AF66" s="274">
        <f t="shared" si="29"/>
        <v>94.060329913407799</v>
      </c>
      <c r="AG66" s="275">
        <f t="shared" si="30"/>
        <v>77.697294031677089</v>
      </c>
      <c r="AH66" s="176">
        <v>13</v>
      </c>
      <c r="AI66" s="177">
        <v>-0.4</v>
      </c>
      <c r="AJ66" s="178">
        <v>57</v>
      </c>
      <c r="AK66" s="178">
        <v>105</v>
      </c>
      <c r="AL66" s="280">
        <v>34</v>
      </c>
      <c r="AM66" s="180">
        <v>0.53</v>
      </c>
      <c r="AN66" s="180">
        <v>0.54</v>
      </c>
      <c r="AO66" s="254">
        <v>0</v>
      </c>
      <c r="AP66" s="181"/>
      <c r="AQ66" s="281" t="s">
        <v>582</v>
      </c>
      <c r="AR66" s="4"/>
      <c r="AS66" s="335" t="s">
        <v>582</v>
      </c>
      <c r="AT66" s="335" t="s">
        <v>582</v>
      </c>
      <c r="AU66" s="335" t="s">
        <v>582</v>
      </c>
    </row>
    <row r="67" spans="1:47" s="110" customFormat="1" ht="14.1" customHeight="1" thickBot="1" x14ac:dyDescent="0.3">
      <c r="A67" s="531" t="s">
        <v>194</v>
      </c>
      <c r="B67" s="49">
        <v>54</v>
      </c>
      <c r="C67" s="174">
        <v>412</v>
      </c>
      <c r="D67" s="268"/>
      <c r="E67" s="269">
        <v>19482810</v>
      </c>
      <c r="F67" s="49" t="s">
        <v>255</v>
      </c>
      <c r="G67" s="49" t="s">
        <v>257</v>
      </c>
      <c r="H67" s="49">
        <v>2819</v>
      </c>
      <c r="I67" s="49">
        <v>2819</v>
      </c>
      <c r="J67" s="314" t="s">
        <v>303</v>
      </c>
      <c r="K67" s="271">
        <v>17085318</v>
      </c>
      <c r="L67" s="272">
        <v>43524</v>
      </c>
      <c r="M67" s="49">
        <v>72</v>
      </c>
      <c r="N67" s="49" t="s">
        <v>224</v>
      </c>
      <c r="O67" s="49" t="s">
        <v>224</v>
      </c>
      <c r="P67" s="272">
        <v>43709</v>
      </c>
      <c r="Q67" s="49">
        <v>685</v>
      </c>
      <c r="R67" s="49">
        <v>668</v>
      </c>
      <c r="S67" s="49">
        <v>742</v>
      </c>
      <c r="T67" s="64">
        <v>838</v>
      </c>
      <c r="U67" s="273">
        <f t="shared" si="21"/>
        <v>3.4916666666666667</v>
      </c>
      <c r="V67" s="75">
        <v>966</v>
      </c>
      <c r="W67" s="273">
        <f t="shared" si="22"/>
        <v>2.56</v>
      </c>
      <c r="X67" s="273">
        <f t="shared" si="23"/>
        <v>3.3425605536332181</v>
      </c>
      <c r="Y67" s="49">
        <v>1242</v>
      </c>
      <c r="Z67" s="274">
        <f t="shared" si="24"/>
        <v>3.3666666666666667</v>
      </c>
      <c r="AA67" s="275">
        <f t="shared" si="25"/>
        <v>90.434453622548673</v>
      </c>
      <c r="AB67" s="276">
        <f t="shared" si="26"/>
        <v>3.4596100278551534</v>
      </c>
      <c r="AC67" s="277">
        <v>37</v>
      </c>
      <c r="AD67" s="278">
        <f t="shared" si="27"/>
        <v>37.598399999999998</v>
      </c>
      <c r="AE67" s="279">
        <f t="shared" si="28"/>
        <v>1254.183908045977</v>
      </c>
      <c r="AF67" s="274">
        <f t="shared" si="29"/>
        <v>100.90482507755421</v>
      </c>
      <c r="AG67" s="275">
        <f t="shared" si="30"/>
        <v>95.66963935005144</v>
      </c>
      <c r="AH67" s="176">
        <v>14</v>
      </c>
      <c r="AI67" s="177">
        <v>-1.9</v>
      </c>
      <c r="AJ67" s="178">
        <v>45</v>
      </c>
      <c r="AK67" s="178">
        <v>88</v>
      </c>
      <c r="AL67" s="280">
        <v>38</v>
      </c>
      <c r="AM67" s="180">
        <v>0.7</v>
      </c>
      <c r="AN67" s="180">
        <v>0.35</v>
      </c>
      <c r="AO67" s="254">
        <v>1.4E-2</v>
      </c>
      <c r="AP67" s="181"/>
      <c r="AQ67" s="281" t="s">
        <v>582</v>
      </c>
      <c r="AR67" s="4"/>
      <c r="AS67" s="335" t="s">
        <v>582</v>
      </c>
      <c r="AT67" s="335" t="s">
        <v>582</v>
      </c>
      <c r="AU67" s="335" t="s">
        <v>582</v>
      </c>
    </row>
    <row r="68" spans="1:47" s="110" customFormat="1" ht="14.1" customHeight="1" thickBot="1" x14ac:dyDescent="0.3">
      <c r="A68" s="529" t="s">
        <v>328</v>
      </c>
      <c r="B68" s="49">
        <v>54</v>
      </c>
      <c r="C68" s="174">
        <v>418</v>
      </c>
      <c r="D68" s="282"/>
      <c r="E68" s="71">
        <v>19505644</v>
      </c>
      <c r="F68" s="71" t="s">
        <v>255</v>
      </c>
      <c r="G68" s="71" t="s">
        <v>257</v>
      </c>
      <c r="H68" s="71">
        <v>9123</v>
      </c>
      <c r="I68" s="71">
        <v>9123</v>
      </c>
      <c r="J68" s="314" t="s">
        <v>331</v>
      </c>
      <c r="K68" s="271">
        <v>18849994</v>
      </c>
      <c r="L68" s="284">
        <v>43520</v>
      </c>
      <c r="M68" s="71">
        <v>78</v>
      </c>
      <c r="N68" s="71" t="s">
        <v>224</v>
      </c>
      <c r="O68" s="71" t="s">
        <v>224</v>
      </c>
      <c r="P68" s="272">
        <v>43709</v>
      </c>
      <c r="Q68" s="49">
        <v>675</v>
      </c>
      <c r="R68" s="49">
        <v>792</v>
      </c>
      <c r="S68" s="49">
        <v>740</v>
      </c>
      <c r="T68" s="64">
        <v>872</v>
      </c>
      <c r="U68" s="273">
        <f t="shared" si="21"/>
        <v>3.5737704918032787</v>
      </c>
      <c r="V68" s="75">
        <v>1050</v>
      </c>
      <c r="W68" s="273">
        <f t="shared" si="22"/>
        <v>3.56</v>
      </c>
      <c r="X68" s="273">
        <f t="shared" si="23"/>
        <v>3.5836177474402731</v>
      </c>
      <c r="Y68" s="49">
        <v>1280</v>
      </c>
      <c r="Z68" s="274">
        <f t="shared" si="24"/>
        <v>3.4</v>
      </c>
      <c r="AA68" s="275">
        <f t="shared" si="25"/>
        <v>91.329844252474899</v>
      </c>
      <c r="AB68" s="276">
        <f t="shared" si="26"/>
        <v>3.5261707988980717</v>
      </c>
      <c r="AC68" s="277">
        <v>38</v>
      </c>
      <c r="AD68" s="278">
        <f t="shared" si="27"/>
        <v>38.448799999999999</v>
      </c>
      <c r="AE68" s="279">
        <f t="shared" si="28"/>
        <v>1296.3218390804598</v>
      </c>
      <c r="AF68" s="274">
        <f t="shared" si="29"/>
        <v>104.2950141342684</v>
      </c>
      <c r="AG68" s="275">
        <f t="shared" si="30"/>
        <v>97.812429193371656</v>
      </c>
      <c r="AH68" s="176">
        <v>14</v>
      </c>
      <c r="AI68" s="177">
        <v>-1.6</v>
      </c>
      <c r="AJ68" s="178">
        <v>42</v>
      </c>
      <c r="AK68" s="178">
        <v>74</v>
      </c>
      <c r="AL68" s="280">
        <v>26</v>
      </c>
      <c r="AM68" s="180">
        <v>0.24</v>
      </c>
      <c r="AN68" s="180">
        <v>0.26</v>
      </c>
      <c r="AO68" s="254">
        <v>4.5999999999999999E-2</v>
      </c>
      <c r="AP68" s="181"/>
      <c r="AQ68" s="281" t="s">
        <v>582</v>
      </c>
      <c r="AR68" s="4"/>
      <c r="AS68" s="335" t="s">
        <v>582</v>
      </c>
      <c r="AT68" s="335" t="s">
        <v>582</v>
      </c>
      <c r="AU68" s="335" t="s">
        <v>582</v>
      </c>
    </row>
    <row r="69" spans="1:47" s="110" customFormat="1" ht="14.1" customHeight="1" thickBot="1" x14ac:dyDescent="0.3">
      <c r="A69" s="530" t="s">
        <v>314</v>
      </c>
      <c r="B69" s="49">
        <v>54</v>
      </c>
      <c r="C69" s="174">
        <v>422</v>
      </c>
      <c r="D69" s="268"/>
      <c r="E69" s="269">
        <v>19564205</v>
      </c>
      <c r="F69" s="49" t="s">
        <v>255</v>
      </c>
      <c r="G69" s="49" t="s">
        <v>257</v>
      </c>
      <c r="H69" s="49" t="s">
        <v>315</v>
      </c>
      <c r="I69" s="270" t="s">
        <v>315</v>
      </c>
      <c r="J69" s="314" t="s">
        <v>316</v>
      </c>
      <c r="K69" s="271">
        <v>17377430</v>
      </c>
      <c r="L69" s="272">
        <v>43503</v>
      </c>
      <c r="M69" s="49">
        <v>74</v>
      </c>
      <c r="N69" s="49" t="s">
        <v>224</v>
      </c>
      <c r="O69" s="49" t="s">
        <v>224</v>
      </c>
      <c r="P69" s="272">
        <v>43590</v>
      </c>
      <c r="Q69" s="49">
        <v>700</v>
      </c>
      <c r="R69" s="49">
        <v>716</v>
      </c>
      <c r="S69" s="49">
        <v>691</v>
      </c>
      <c r="T69" s="64">
        <v>862</v>
      </c>
      <c r="U69" s="273">
        <f t="shared" si="21"/>
        <v>3.3026819923371646</v>
      </c>
      <c r="V69" s="75">
        <v>990</v>
      </c>
      <c r="W69" s="273">
        <f t="shared" si="22"/>
        <v>2.56</v>
      </c>
      <c r="X69" s="273">
        <f t="shared" si="23"/>
        <v>3.193548387096774</v>
      </c>
      <c r="Y69" s="49">
        <v>1338</v>
      </c>
      <c r="Z69" s="274">
        <f t="shared" si="24"/>
        <v>3.9666666666666668</v>
      </c>
      <c r="AA69" s="275">
        <f t="shared" si="25"/>
        <v>106.55148496122071</v>
      </c>
      <c r="AB69" s="276">
        <f t="shared" si="26"/>
        <v>3.5210526315789474</v>
      </c>
      <c r="AC69" s="277">
        <v>36</v>
      </c>
      <c r="AD69" s="278">
        <f t="shared" si="27"/>
        <v>35.813000000000002</v>
      </c>
      <c r="AE69" s="279">
        <f t="shared" si="28"/>
        <v>1039.3959044368601</v>
      </c>
      <c r="AF69" s="274">
        <f t="shared" si="29"/>
        <v>83.62414893915448</v>
      </c>
      <c r="AG69" s="275">
        <f t="shared" si="30"/>
        <v>95.087816950187602</v>
      </c>
      <c r="AH69" s="176">
        <v>14</v>
      </c>
      <c r="AI69" s="177">
        <v>-1.5</v>
      </c>
      <c r="AJ69" s="178">
        <v>65</v>
      </c>
      <c r="AK69" s="178">
        <v>107</v>
      </c>
      <c r="AL69" s="280">
        <v>28</v>
      </c>
      <c r="AM69" s="180">
        <v>0.41</v>
      </c>
      <c r="AN69" s="180">
        <v>0.16</v>
      </c>
      <c r="AO69" s="254">
        <v>0.08</v>
      </c>
      <c r="AP69" s="181"/>
      <c r="AQ69" s="281" t="s">
        <v>582</v>
      </c>
      <c r="AR69" s="4"/>
      <c r="AS69" s="335" t="s">
        <v>582</v>
      </c>
      <c r="AT69" s="335" t="s">
        <v>582</v>
      </c>
      <c r="AU69" s="335" t="s">
        <v>582</v>
      </c>
    </row>
    <row r="70" spans="1:47" s="110" customFormat="1" ht="14.1" customHeight="1" thickBot="1" x14ac:dyDescent="0.3">
      <c r="A70" s="530" t="s">
        <v>279</v>
      </c>
      <c r="B70" s="49">
        <v>54</v>
      </c>
      <c r="C70" s="174">
        <v>424</v>
      </c>
      <c r="D70" s="268"/>
      <c r="E70" s="269">
        <v>19480440</v>
      </c>
      <c r="F70" s="49" t="s">
        <v>255</v>
      </c>
      <c r="G70" s="49" t="s">
        <v>257</v>
      </c>
      <c r="H70" s="49">
        <v>9005</v>
      </c>
      <c r="I70" s="49">
        <v>9005</v>
      </c>
      <c r="J70" s="314" t="s">
        <v>585</v>
      </c>
      <c r="K70" s="271">
        <v>17570337</v>
      </c>
      <c r="L70" s="272">
        <v>43466</v>
      </c>
      <c r="M70" s="49">
        <v>75</v>
      </c>
      <c r="N70" s="49" t="s">
        <v>224</v>
      </c>
      <c r="O70" s="49" t="s">
        <v>224</v>
      </c>
      <c r="P70" s="272">
        <v>43663</v>
      </c>
      <c r="Q70" s="49">
        <v>660</v>
      </c>
      <c r="R70" s="49">
        <v>894</v>
      </c>
      <c r="S70" s="49">
        <v>680</v>
      </c>
      <c r="T70" s="64">
        <v>972</v>
      </c>
      <c r="U70" s="273">
        <f t="shared" si="21"/>
        <v>3.261744966442953</v>
      </c>
      <c r="V70" s="75">
        <v>1170</v>
      </c>
      <c r="W70" s="273">
        <f t="shared" si="22"/>
        <v>3.96</v>
      </c>
      <c r="X70" s="273">
        <f t="shared" si="23"/>
        <v>3.3717579250720462</v>
      </c>
      <c r="Y70" s="49">
        <v>1406</v>
      </c>
      <c r="Z70" s="274">
        <f t="shared" si="24"/>
        <v>3.6166666666666667</v>
      </c>
      <c r="AA70" s="275">
        <f t="shared" si="25"/>
        <v>97.149883346995352</v>
      </c>
      <c r="AB70" s="276">
        <f t="shared" si="26"/>
        <v>3.3717026378896882</v>
      </c>
      <c r="AC70" s="277">
        <v>39</v>
      </c>
      <c r="AD70" s="278">
        <f t="shared" si="27"/>
        <v>37.429200000000002</v>
      </c>
      <c r="AE70" s="279">
        <f t="shared" si="28"/>
        <v>1222.5454545454545</v>
      </c>
      <c r="AF70" s="274">
        <f t="shared" si="29"/>
        <v>98.359366954775027</v>
      </c>
      <c r="AG70" s="275">
        <f t="shared" si="30"/>
        <v>97.75462515088519</v>
      </c>
      <c r="AH70" s="176">
        <v>16</v>
      </c>
      <c r="AI70" s="177">
        <v>-2.2000000000000002</v>
      </c>
      <c r="AJ70" s="178">
        <v>65</v>
      </c>
      <c r="AK70" s="178">
        <v>105</v>
      </c>
      <c r="AL70" s="280">
        <v>0.16</v>
      </c>
      <c r="AM70" s="180">
        <v>0.71</v>
      </c>
      <c r="AN70" s="180">
        <v>0.25</v>
      </c>
      <c r="AO70" s="254">
        <v>0.05</v>
      </c>
      <c r="AP70" s="181"/>
      <c r="AQ70" s="281" t="s">
        <v>582</v>
      </c>
      <c r="AR70" s="4"/>
      <c r="AS70" s="335" t="s">
        <v>582</v>
      </c>
      <c r="AT70" s="335" t="s">
        <v>582</v>
      </c>
      <c r="AU70" s="335" t="s">
        <v>582</v>
      </c>
    </row>
    <row r="71" spans="1:47" s="110" customFormat="1" ht="14.1" customHeight="1" thickBot="1" x14ac:dyDescent="0.3">
      <c r="A71" s="530" t="s">
        <v>279</v>
      </c>
      <c r="B71" s="49">
        <v>54</v>
      </c>
      <c r="C71" s="174">
        <v>425</v>
      </c>
      <c r="D71" s="268"/>
      <c r="E71" s="269">
        <v>19479692</v>
      </c>
      <c r="F71" s="49" t="s">
        <v>255</v>
      </c>
      <c r="G71" s="49" t="s">
        <v>257</v>
      </c>
      <c r="H71" s="49">
        <v>9021</v>
      </c>
      <c r="I71" s="49">
        <v>9021</v>
      </c>
      <c r="J71" s="314" t="s">
        <v>586</v>
      </c>
      <c r="K71" s="271">
        <v>17891530</v>
      </c>
      <c r="L71" s="272">
        <v>43497</v>
      </c>
      <c r="M71" s="49">
        <v>73</v>
      </c>
      <c r="N71" s="49" t="s">
        <v>224</v>
      </c>
      <c r="O71" s="49" t="s">
        <v>224</v>
      </c>
      <c r="P71" s="272">
        <v>43663</v>
      </c>
      <c r="Q71" s="49">
        <v>540</v>
      </c>
      <c r="R71" s="49">
        <v>748</v>
      </c>
      <c r="S71" s="49">
        <v>638</v>
      </c>
      <c r="T71" s="64">
        <v>824</v>
      </c>
      <c r="U71" s="273">
        <f t="shared" si="21"/>
        <v>3.0861423220973783</v>
      </c>
      <c r="V71" s="75">
        <v>1072</v>
      </c>
      <c r="W71" s="273">
        <f t="shared" si="22"/>
        <v>4.96</v>
      </c>
      <c r="X71" s="273">
        <f t="shared" si="23"/>
        <v>3.3924050632911391</v>
      </c>
      <c r="Y71" s="49">
        <v>1400</v>
      </c>
      <c r="Z71" s="287">
        <f t="shared" si="24"/>
        <v>4.8</v>
      </c>
      <c r="AA71" s="276">
        <f t="shared" si="25"/>
        <v>128.93625070937634</v>
      </c>
      <c r="AB71" s="276">
        <f t="shared" si="26"/>
        <v>3.6269430051813472</v>
      </c>
      <c r="AC71" s="277">
        <v>36</v>
      </c>
      <c r="AD71" s="277">
        <f t="shared" si="27"/>
        <v>35.5886</v>
      </c>
      <c r="AE71" s="203">
        <f t="shared" si="28"/>
        <v>1263.4545454545455</v>
      </c>
      <c r="AF71" s="287">
        <f t="shared" si="29"/>
        <v>101.65069020950799</v>
      </c>
      <c r="AG71" s="276">
        <f t="shared" si="30"/>
        <v>115.29347045944216</v>
      </c>
      <c r="AH71" s="176">
        <v>8</v>
      </c>
      <c r="AI71" s="177">
        <v>0.8</v>
      </c>
      <c r="AJ71" s="178">
        <v>78</v>
      </c>
      <c r="AK71" s="178">
        <v>147</v>
      </c>
      <c r="AL71" s="280">
        <v>22</v>
      </c>
      <c r="AM71" s="180">
        <v>0.88</v>
      </c>
      <c r="AN71" s="180">
        <v>0.57999999999999996</v>
      </c>
      <c r="AO71" s="254">
        <v>-2.8000000000000001E-2</v>
      </c>
      <c r="AP71" s="181"/>
      <c r="AQ71" s="281" t="s">
        <v>582</v>
      </c>
      <c r="AR71" s="4"/>
      <c r="AS71" s="335" t="s">
        <v>582</v>
      </c>
      <c r="AT71" s="335" t="s">
        <v>582</v>
      </c>
      <c r="AU71" s="335" t="s">
        <v>582</v>
      </c>
    </row>
    <row r="72" spans="1:47" s="110" customFormat="1" ht="14.1" customHeight="1" thickBot="1" x14ac:dyDescent="0.3">
      <c r="A72" s="530" t="s">
        <v>26</v>
      </c>
      <c r="B72" s="49">
        <v>54</v>
      </c>
      <c r="C72" s="174">
        <v>430</v>
      </c>
      <c r="D72" s="268"/>
      <c r="E72" s="269">
        <v>19505761</v>
      </c>
      <c r="F72" s="49" t="s">
        <v>255</v>
      </c>
      <c r="G72" s="49" t="s">
        <v>257</v>
      </c>
      <c r="H72" s="49">
        <v>63</v>
      </c>
      <c r="I72" s="49" t="s">
        <v>266</v>
      </c>
      <c r="J72" s="314" t="s">
        <v>267</v>
      </c>
      <c r="K72" s="271">
        <v>17300401</v>
      </c>
      <c r="L72" s="272">
        <v>43521</v>
      </c>
      <c r="M72" s="49">
        <v>80</v>
      </c>
      <c r="N72" s="49" t="s">
        <v>224</v>
      </c>
      <c r="O72" s="49" t="s">
        <v>224</v>
      </c>
      <c r="P72" s="272">
        <v>43700</v>
      </c>
      <c r="Q72" s="49">
        <v>640</v>
      </c>
      <c r="R72" s="49">
        <v>696</v>
      </c>
      <c r="S72" s="49">
        <v>711</v>
      </c>
      <c r="T72" s="64">
        <v>772</v>
      </c>
      <c r="U72" s="273">
        <f t="shared" si="21"/>
        <v>3.1769547325102883</v>
      </c>
      <c r="V72" s="75">
        <v>960</v>
      </c>
      <c r="W72" s="273">
        <f t="shared" si="22"/>
        <v>3.76</v>
      </c>
      <c r="X72" s="273">
        <f t="shared" si="23"/>
        <v>3.2876712328767121</v>
      </c>
      <c r="Y72" s="49">
        <v>1166</v>
      </c>
      <c r="Z72" s="274">
        <f t="shared" si="24"/>
        <v>3.2833333333333332</v>
      </c>
      <c r="AA72" s="275">
        <f t="shared" si="25"/>
        <v>88.195977047733109</v>
      </c>
      <c r="AB72" s="276">
        <f t="shared" si="26"/>
        <v>3.2209944751381214</v>
      </c>
      <c r="AC72" s="277">
        <v>34</v>
      </c>
      <c r="AD72" s="278">
        <f t="shared" si="27"/>
        <v>34.486199999999997</v>
      </c>
      <c r="AE72" s="279">
        <f t="shared" si="28"/>
        <v>1170.8907103825136</v>
      </c>
      <c r="AF72" s="274">
        <f t="shared" si="29"/>
        <v>94.203506804800682</v>
      </c>
      <c r="AG72" s="275">
        <f t="shared" si="30"/>
        <v>91.199741926266896</v>
      </c>
      <c r="AH72" s="176">
        <v>9</v>
      </c>
      <c r="AI72" s="177">
        <v>-0.4</v>
      </c>
      <c r="AJ72" s="178">
        <v>54</v>
      </c>
      <c r="AK72" s="178">
        <v>93</v>
      </c>
      <c r="AL72" s="280">
        <v>32</v>
      </c>
      <c r="AM72" s="180">
        <v>0.14000000000000001</v>
      </c>
      <c r="AN72" s="180">
        <v>0.64</v>
      </c>
      <c r="AO72" s="254">
        <v>2.1000000000000001E-2</v>
      </c>
      <c r="AP72" s="181"/>
      <c r="AQ72" s="281" t="s">
        <v>582</v>
      </c>
      <c r="AR72" s="4"/>
      <c r="AS72" s="335" t="s">
        <v>582</v>
      </c>
      <c r="AT72" s="335" t="s">
        <v>582</v>
      </c>
      <c r="AU72" s="335" t="s">
        <v>582</v>
      </c>
    </row>
    <row r="73" spans="1:47" s="110" customFormat="1" ht="14.1" hidden="1" customHeight="1" thickBot="1" x14ac:dyDescent="0.3">
      <c r="A73" s="529" t="s">
        <v>366</v>
      </c>
      <c r="B73" s="508">
        <v>54</v>
      </c>
      <c r="C73" s="509">
        <v>434</v>
      </c>
      <c r="D73" s="282"/>
      <c r="E73" s="283">
        <v>19477279</v>
      </c>
      <c r="F73" s="71" t="s">
        <v>255</v>
      </c>
      <c r="G73" s="71" t="s">
        <v>257</v>
      </c>
      <c r="H73" s="71">
        <v>906</v>
      </c>
      <c r="I73" s="71">
        <v>906</v>
      </c>
      <c r="J73" s="314" t="s">
        <v>367</v>
      </c>
      <c r="K73" s="271">
        <v>18842062</v>
      </c>
      <c r="L73" s="284">
        <v>43508</v>
      </c>
      <c r="M73" s="71">
        <v>80</v>
      </c>
      <c r="N73" s="71" t="s">
        <v>224</v>
      </c>
      <c r="O73" s="71" t="s">
        <v>224</v>
      </c>
      <c r="P73" s="272">
        <v>43728</v>
      </c>
      <c r="Q73" s="49">
        <v>658</v>
      </c>
      <c r="R73" s="49">
        <v>694</v>
      </c>
      <c r="S73" s="49">
        <v>696</v>
      </c>
      <c r="T73" s="64">
        <v>822</v>
      </c>
      <c r="U73" s="273">
        <f t="shared" si="21"/>
        <v>3.2109375</v>
      </c>
      <c r="V73" s="75">
        <v>1018</v>
      </c>
      <c r="W73" s="273">
        <f t="shared" si="22"/>
        <v>3.92</v>
      </c>
      <c r="X73" s="273">
        <f t="shared" si="23"/>
        <v>3.3377049180327867</v>
      </c>
      <c r="Y73" s="49">
        <v>1204</v>
      </c>
      <c r="Z73" s="274">
        <f t="shared" si="24"/>
        <v>3.1833333333333331</v>
      </c>
      <c r="AA73" s="275">
        <f t="shared" si="25"/>
        <v>85.509805157954432</v>
      </c>
      <c r="AB73" s="276">
        <f t="shared" si="26"/>
        <v>3.2106666666666666</v>
      </c>
      <c r="AC73" s="277">
        <v>39</v>
      </c>
      <c r="AD73" s="278">
        <f t="shared" si="27"/>
        <v>39</v>
      </c>
      <c r="AE73" s="279">
        <f t="shared" si="28"/>
        <v>1259.6129032258063</v>
      </c>
      <c r="AF73" s="274">
        <f t="shared" si="29"/>
        <v>101.34161254185923</v>
      </c>
      <c r="AG73" s="275">
        <f t="shared" si="30"/>
        <v>93.42570884990684</v>
      </c>
      <c r="AH73" s="176">
        <v>12</v>
      </c>
      <c r="AI73" s="177">
        <v>0.6</v>
      </c>
      <c r="AJ73" s="178">
        <v>55</v>
      </c>
      <c r="AK73" s="178">
        <v>92</v>
      </c>
      <c r="AL73" s="280">
        <v>27</v>
      </c>
      <c r="AM73" s="180">
        <v>0.39</v>
      </c>
      <c r="AN73" s="180">
        <v>0.42</v>
      </c>
      <c r="AO73" s="254">
        <v>4.1000000000000002E-2</v>
      </c>
      <c r="AP73" s="181"/>
      <c r="AQ73" s="281" t="s">
        <v>582</v>
      </c>
      <c r="AR73" s="4"/>
      <c r="AS73" s="335" t="s">
        <v>582</v>
      </c>
      <c r="AT73" s="335" t="s">
        <v>582</v>
      </c>
      <c r="AU73" s="335" t="s">
        <v>582</v>
      </c>
    </row>
    <row r="74" spans="1:47" s="110" customFormat="1" ht="14.1" hidden="1" customHeight="1" thickBot="1" x14ac:dyDescent="0.3">
      <c r="A74" s="530" t="s">
        <v>135</v>
      </c>
      <c r="B74" s="508">
        <v>54</v>
      </c>
      <c r="C74" s="509">
        <v>436</v>
      </c>
      <c r="D74" s="268"/>
      <c r="E74" s="269">
        <v>19499957</v>
      </c>
      <c r="F74" s="49" t="s">
        <v>255</v>
      </c>
      <c r="G74" s="49" t="s">
        <v>257</v>
      </c>
      <c r="H74" s="49">
        <v>9713</v>
      </c>
      <c r="I74" s="270" t="s">
        <v>304</v>
      </c>
      <c r="J74" s="314" t="s">
        <v>303</v>
      </c>
      <c r="K74" s="271">
        <v>18863629</v>
      </c>
      <c r="L74" s="272">
        <v>43467</v>
      </c>
      <c r="M74" s="137">
        <v>69</v>
      </c>
      <c r="N74" s="49" t="s">
        <v>224</v>
      </c>
      <c r="O74" s="49" t="s">
        <v>224</v>
      </c>
      <c r="P74" s="272">
        <v>43690</v>
      </c>
      <c r="Q74" s="49">
        <v>716</v>
      </c>
      <c r="R74" s="49">
        <v>846</v>
      </c>
      <c r="S74" s="49">
        <v>744</v>
      </c>
      <c r="T74" s="64">
        <v>932</v>
      </c>
      <c r="U74" s="273">
        <f t="shared" si="21"/>
        <v>3.138047138047138</v>
      </c>
      <c r="V74" s="75">
        <v>1116</v>
      </c>
      <c r="W74" s="273">
        <f t="shared" si="22"/>
        <v>3.68</v>
      </c>
      <c r="X74" s="273">
        <f t="shared" si="23"/>
        <v>3.2254335260115607</v>
      </c>
      <c r="Y74" s="49">
        <v>1182</v>
      </c>
      <c r="Z74" s="274">
        <f t="shared" si="24"/>
        <v>2.0833333333333335</v>
      </c>
      <c r="AA74" s="275">
        <f t="shared" si="25"/>
        <v>55.961914370389032</v>
      </c>
      <c r="AB74" s="276">
        <f t="shared" si="26"/>
        <v>2.8413461538461537</v>
      </c>
      <c r="AC74" s="277">
        <v>35</v>
      </c>
      <c r="AD74" s="278">
        <f t="shared" si="27"/>
        <v>33.4666</v>
      </c>
      <c r="AE74" s="279">
        <f t="shared" si="28"/>
        <v>1130.3212435233161</v>
      </c>
      <c r="AF74" s="274">
        <f t="shared" si="29"/>
        <v>90.939507856436819</v>
      </c>
      <c r="AG74" s="275">
        <f t="shared" si="30"/>
        <v>73.450711113412922</v>
      </c>
      <c r="AH74" s="176">
        <v>10</v>
      </c>
      <c r="AI74" s="177">
        <v>-0.1</v>
      </c>
      <c r="AJ74" s="178">
        <v>57</v>
      </c>
      <c r="AK74" s="178">
        <v>106</v>
      </c>
      <c r="AL74" s="280">
        <v>27</v>
      </c>
      <c r="AM74" s="180">
        <v>0.27</v>
      </c>
      <c r="AN74" s="180">
        <v>0.35</v>
      </c>
      <c r="AO74" s="254">
        <v>1.0999999999999999E-2</v>
      </c>
      <c r="AP74" s="181"/>
      <c r="AQ74" s="281" t="s">
        <v>582</v>
      </c>
      <c r="AR74" s="4"/>
      <c r="AS74" s="335" t="s">
        <v>582</v>
      </c>
      <c r="AT74" s="335" t="s">
        <v>582</v>
      </c>
      <c r="AU74" s="335" t="s">
        <v>582</v>
      </c>
    </row>
    <row r="75" spans="1:47" s="110" customFormat="1" ht="14.1" customHeight="1" thickBot="1" x14ac:dyDescent="0.3">
      <c r="A75" s="530" t="s">
        <v>135</v>
      </c>
      <c r="B75" s="49">
        <v>54</v>
      </c>
      <c r="C75" s="174">
        <v>439</v>
      </c>
      <c r="D75" s="268"/>
      <c r="E75" s="269">
        <v>19503797</v>
      </c>
      <c r="F75" s="49" t="s">
        <v>255</v>
      </c>
      <c r="G75" s="49" t="s">
        <v>257</v>
      </c>
      <c r="H75" s="49">
        <v>9037</v>
      </c>
      <c r="I75" s="270" t="s">
        <v>305</v>
      </c>
      <c r="J75" s="314" t="s">
        <v>306</v>
      </c>
      <c r="K75" s="271">
        <v>18710522</v>
      </c>
      <c r="L75" s="272">
        <v>43470</v>
      </c>
      <c r="M75" s="49">
        <v>78</v>
      </c>
      <c r="N75" s="49" t="s">
        <v>224</v>
      </c>
      <c r="O75" s="49" t="s">
        <v>224</v>
      </c>
      <c r="P75" s="272">
        <v>43690</v>
      </c>
      <c r="Q75" s="49">
        <v>730</v>
      </c>
      <c r="R75" s="49">
        <v>818</v>
      </c>
      <c r="S75" s="49">
        <v>765</v>
      </c>
      <c r="T75" s="64">
        <v>972</v>
      </c>
      <c r="U75" s="273">
        <f t="shared" si="21"/>
        <v>3.306122448979592</v>
      </c>
      <c r="V75" s="49">
        <v>1140</v>
      </c>
      <c r="W75" s="273">
        <f t="shared" si="22"/>
        <v>3.36</v>
      </c>
      <c r="X75" s="273">
        <f t="shared" si="23"/>
        <v>3.323615160349854</v>
      </c>
      <c r="Y75" s="49">
        <v>1484</v>
      </c>
      <c r="Z75" s="274">
        <f t="shared" si="24"/>
        <v>4.2666666666666666</v>
      </c>
      <c r="AA75" s="275">
        <f t="shared" si="25"/>
        <v>114.61000063055673</v>
      </c>
      <c r="AB75" s="276">
        <f t="shared" si="26"/>
        <v>3.593220338983051</v>
      </c>
      <c r="AC75" s="277">
        <v>39</v>
      </c>
      <c r="AD75" s="278">
        <f t="shared" si="27"/>
        <v>37.578800000000001</v>
      </c>
      <c r="AE75" s="279">
        <f t="shared" si="28"/>
        <v>1390.0777202072541</v>
      </c>
      <c r="AF75" s="274">
        <f t="shared" si="29"/>
        <v>111.83810308988301</v>
      </c>
      <c r="AG75" s="275">
        <f t="shared" si="30"/>
        <v>113.22405186021987</v>
      </c>
      <c r="AH75" s="176">
        <v>9</v>
      </c>
      <c r="AI75" s="177">
        <v>1.5</v>
      </c>
      <c r="AJ75" s="178">
        <v>83</v>
      </c>
      <c r="AK75" s="178">
        <v>155</v>
      </c>
      <c r="AL75" s="280">
        <v>30</v>
      </c>
      <c r="AM75" s="180">
        <v>0.72</v>
      </c>
      <c r="AN75" s="180">
        <v>0.99</v>
      </c>
      <c r="AO75" s="254">
        <v>-3.1E-2</v>
      </c>
      <c r="AP75" s="181"/>
      <c r="AQ75" s="281" t="s">
        <v>582</v>
      </c>
      <c r="AR75" s="4"/>
      <c r="AS75" s="335" t="s">
        <v>582</v>
      </c>
      <c r="AT75" s="335" t="s">
        <v>582</v>
      </c>
      <c r="AU75" s="335" t="s">
        <v>582</v>
      </c>
    </row>
    <row r="76" spans="1:47" s="110" customFormat="1" ht="14.1" customHeight="1" thickBot="1" x14ac:dyDescent="0.3">
      <c r="A76" s="529" t="s">
        <v>31</v>
      </c>
      <c r="B76" s="49">
        <v>53</v>
      </c>
      <c r="C76" s="174">
        <v>447</v>
      </c>
      <c r="D76" s="282"/>
      <c r="E76" s="283">
        <v>19521234</v>
      </c>
      <c r="F76" s="71" t="s">
        <v>255</v>
      </c>
      <c r="G76" s="71" t="s">
        <v>257</v>
      </c>
      <c r="H76" s="71">
        <v>119</v>
      </c>
      <c r="I76" s="71">
        <v>119</v>
      </c>
      <c r="J76" s="314" t="s">
        <v>263</v>
      </c>
      <c r="K76" s="271">
        <v>18918998</v>
      </c>
      <c r="L76" s="284">
        <v>43470</v>
      </c>
      <c r="M76" s="71">
        <v>71</v>
      </c>
      <c r="N76" s="71" t="s">
        <v>224</v>
      </c>
      <c r="O76" s="49" t="s">
        <v>224</v>
      </c>
      <c r="P76" s="272">
        <v>43696</v>
      </c>
      <c r="Q76" s="49">
        <v>770</v>
      </c>
      <c r="R76" s="49">
        <v>884</v>
      </c>
      <c r="S76" s="64">
        <v>811</v>
      </c>
      <c r="T76" s="64">
        <v>962</v>
      </c>
      <c r="U76" s="273">
        <f t="shared" si="21"/>
        <v>3.2721088435374148</v>
      </c>
      <c r="V76" s="75">
        <v>1082</v>
      </c>
      <c r="W76" s="273">
        <f t="shared" si="22"/>
        <v>2.4</v>
      </c>
      <c r="X76" s="273">
        <f t="shared" si="23"/>
        <v>3.1545189504373177</v>
      </c>
      <c r="Y76" s="49">
        <v>1384</v>
      </c>
      <c r="Z76" s="274">
        <f t="shared" si="24"/>
        <v>3.5166666666666666</v>
      </c>
      <c r="AA76" s="275">
        <f t="shared" si="25"/>
        <v>94.463711457216675</v>
      </c>
      <c r="AB76" s="276">
        <f t="shared" si="26"/>
        <v>3.3510895883777239</v>
      </c>
      <c r="AC76" s="277">
        <v>37</v>
      </c>
      <c r="AD76" s="278">
        <f t="shared" si="27"/>
        <v>35.578800000000001</v>
      </c>
      <c r="AE76" s="279">
        <f t="shared" si="28"/>
        <v>1336.3475935828876</v>
      </c>
      <c r="AF76" s="274">
        <f t="shared" si="29"/>
        <v>107.51526893960796</v>
      </c>
      <c r="AG76" s="275">
        <f t="shared" si="30"/>
        <v>100.98949019841231</v>
      </c>
      <c r="AH76" s="176">
        <v>10</v>
      </c>
      <c r="AI76" s="177">
        <v>1.5</v>
      </c>
      <c r="AJ76" s="178">
        <v>63</v>
      </c>
      <c r="AK76" s="178">
        <v>107</v>
      </c>
      <c r="AL76" s="280">
        <v>23</v>
      </c>
      <c r="AM76" s="180">
        <v>0.48</v>
      </c>
      <c r="AN76" s="180">
        <v>0.66</v>
      </c>
      <c r="AO76" s="254">
        <v>1.4999999999999999E-2</v>
      </c>
      <c r="AP76" s="181"/>
      <c r="AQ76" s="281" t="s">
        <v>582</v>
      </c>
      <c r="AR76" s="4"/>
      <c r="AS76" s="335" t="s">
        <v>582</v>
      </c>
      <c r="AT76" s="335" t="s">
        <v>582</v>
      </c>
      <c r="AU76" s="335" t="s">
        <v>582</v>
      </c>
    </row>
    <row r="77" spans="1:47" s="110" customFormat="1" ht="14.1" customHeight="1" thickBot="1" x14ac:dyDescent="0.3">
      <c r="A77" s="529" t="s">
        <v>31</v>
      </c>
      <c r="B77" s="49">
        <v>53</v>
      </c>
      <c r="C77" s="174">
        <v>448</v>
      </c>
      <c r="D77" s="282"/>
      <c r="E77" s="283">
        <v>19521235</v>
      </c>
      <c r="F77" s="71" t="s">
        <v>255</v>
      </c>
      <c r="G77" s="71" t="s">
        <v>257</v>
      </c>
      <c r="H77" s="71">
        <v>129</v>
      </c>
      <c r="I77" s="71">
        <v>129</v>
      </c>
      <c r="J77" s="314" t="s">
        <v>553</v>
      </c>
      <c r="K77" s="271">
        <v>18318085</v>
      </c>
      <c r="L77" s="284">
        <v>43477</v>
      </c>
      <c r="M77" s="71">
        <v>74</v>
      </c>
      <c r="N77" s="71" t="s">
        <v>224</v>
      </c>
      <c r="O77" s="71" t="s">
        <v>224</v>
      </c>
      <c r="P77" s="284">
        <v>43696</v>
      </c>
      <c r="Q77" s="71">
        <v>715</v>
      </c>
      <c r="R77" s="49">
        <v>780</v>
      </c>
      <c r="S77" s="64">
        <v>721</v>
      </c>
      <c r="T77" s="64">
        <v>848</v>
      </c>
      <c r="U77" s="273">
        <f t="shared" si="21"/>
        <v>2.9547038327526134</v>
      </c>
      <c r="V77" s="75">
        <v>1084</v>
      </c>
      <c r="W77" s="273">
        <f t="shared" si="22"/>
        <v>4.72</v>
      </c>
      <c r="X77" s="273">
        <f t="shared" si="23"/>
        <v>3.2261904761904763</v>
      </c>
      <c r="Y77" s="49">
        <v>1330</v>
      </c>
      <c r="Z77" s="274">
        <f t="shared" si="24"/>
        <v>4.0166666666666666</v>
      </c>
      <c r="AA77" s="275">
        <f t="shared" si="25"/>
        <v>107.89457090611006</v>
      </c>
      <c r="AB77" s="276">
        <f t="shared" si="26"/>
        <v>3.2758620689655173</v>
      </c>
      <c r="AC77" s="277">
        <v>37</v>
      </c>
      <c r="AD77" s="278">
        <f t="shared" si="27"/>
        <v>35.840600000000002</v>
      </c>
      <c r="AE77" s="279">
        <f t="shared" si="28"/>
        <v>1247.2032085561495</v>
      </c>
      <c r="AF77" s="274">
        <f t="shared" si="29"/>
        <v>100.34319591262779</v>
      </c>
      <c r="AG77" s="275">
        <f t="shared" si="30"/>
        <v>104.11888340936892</v>
      </c>
      <c r="AH77" s="176">
        <v>11</v>
      </c>
      <c r="AI77" s="177">
        <v>-1.9</v>
      </c>
      <c r="AJ77" s="178">
        <v>51</v>
      </c>
      <c r="AK77" s="178">
        <v>82</v>
      </c>
      <c r="AL77" s="280">
        <v>20</v>
      </c>
      <c r="AM77" s="180">
        <v>0.48</v>
      </c>
      <c r="AN77" s="180">
        <v>0.63</v>
      </c>
      <c r="AO77" s="254">
        <v>3.5999999999999997E-2</v>
      </c>
      <c r="AP77" s="181"/>
      <c r="AQ77" s="281" t="s">
        <v>224</v>
      </c>
      <c r="AR77" s="4"/>
      <c r="AS77" s="174" t="s">
        <v>582</v>
      </c>
      <c r="AT77" s="174" t="s">
        <v>224</v>
      </c>
      <c r="AU77" s="182"/>
    </row>
    <row r="78" spans="1:47" s="110" customFormat="1" ht="14.1" customHeight="1" thickBot="1" x14ac:dyDescent="0.3">
      <c r="A78" s="529" t="s">
        <v>364</v>
      </c>
      <c r="B78" s="49">
        <v>53</v>
      </c>
      <c r="C78" s="174">
        <v>453</v>
      </c>
      <c r="D78" s="282"/>
      <c r="E78" s="283">
        <v>19428449</v>
      </c>
      <c r="F78" s="71" t="s">
        <v>255</v>
      </c>
      <c r="G78" s="71" t="s">
        <v>257</v>
      </c>
      <c r="H78" s="71" t="s">
        <v>269</v>
      </c>
      <c r="I78" s="71">
        <v>901</v>
      </c>
      <c r="J78" s="314" t="s">
        <v>556</v>
      </c>
      <c r="K78" s="271">
        <v>17559013</v>
      </c>
      <c r="L78" s="284">
        <v>43480</v>
      </c>
      <c r="M78" s="71">
        <v>76</v>
      </c>
      <c r="N78" s="71" t="s">
        <v>224</v>
      </c>
      <c r="O78" s="71" t="s">
        <v>224</v>
      </c>
      <c r="P78" s="284">
        <v>43708</v>
      </c>
      <c r="Q78" s="71">
        <v>830</v>
      </c>
      <c r="R78" s="49">
        <v>842</v>
      </c>
      <c r="S78" s="49">
        <v>773</v>
      </c>
      <c r="T78" s="64">
        <v>952</v>
      </c>
      <c r="U78" s="273">
        <f t="shared" si="21"/>
        <v>3.352112676056338</v>
      </c>
      <c r="V78" s="49">
        <v>1176</v>
      </c>
      <c r="W78" s="273">
        <f t="shared" si="22"/>
        <v>4.4800000000000004</v>
      </c>
      <c r="X78" s="273">
        <f t="shared" si="23"/>
        <v>3.5315315315315314</v>
      </c>
      <c r="Y78" s="49">
        <v>1484</v>
      </c>
      <c r="Z78" s="274">
        <f t="shared" si="24"/>
        <v>4.4333333333333336</v>
      </c>
      <c r="AA78" s="275">
        <f t="shared" si="25"/>
        <v>119.08695378018786</v>
      </c>
      <c r="AB78" s="276">
        <f t="shared" si="26"/>
        <v>3.6823821339950373</v>
      </c>
      <c r="AC78" s="277">
        <v>38</v>
      </c>
      <c r="AD78" s="278">
        <f t="shared" si="27"/>
        <v>36.952799999999996</v>
      </c>
      <c r="AE78" s="279">
        <f t="shared" si="28"/>
        <v>1370.9428571428571</v>
      </c>
      <c r="AF78" s="274">
        <f t="shared" si="29"/>
        <v>110.29861593970568</v>
      </c>
      <c r="AG78" s="275">
        <f t="shared" si="30"/>
        <v>114.69278485994677</v>
      </c>
      <c r="AH78" s="176">
        <v>8</v>
      </c>
      <c r="AI78" s="177">
        <v>1.8</v>
      </c>
      <c r="AJ78" s="178">
        <v>75</v>
      </c>
      <c r="AK78" s="178">
        <v>131</v>
      </c>
      <c r="AL78" s="280">
        <v>24</v>
      </c>
      <c r="AM78" s="180">
        <v>0.76</v>
      </c>
      <c r="AN78" s="180">
        <v>0.56000000000000005</v>
      </c>
      <c r="AO78" s="254">
        <v>8.9999999999999993E-3</v>
      </c>
      <c r="AP78" s="181"/>
      <c r="AQ78" s="281" t="s">
        <v>582</v>
      </c>
      <c r="AR78" s="4"/>
      <c r="AS78" s="335" t="s">
        <v>582</v>
      </c>
      <c r="AT78" s="335" t="s">
        <v>582</v>
      </c>
      <c r="AU78" s="335" t="s">
        <v>582</v>
      </c>
    </row>
    <row r="79" spans="1:47" s="110" customFormat="1" ht="14.1" customHeight="1" thickBot="1" x14ac:dyDescent="0.3">
      <c r="A79" s="530" t="s">
        <v>280</v>
      </c>
      <c r="B79" s="49">
        <v>53</v>
      </c>
      <c r="C79" s="174">
        <v>455</v>
      </c>
      <c r="D79" s="268"/>
      <c r="E79" s="269">
        <v>19502675</v>
      </c>
      <c r="F79" s="49" t="s">
        <v>255</v>
      </c>
      <c r="G79" s="49" t="s">
        <v>257</v>
      </c>
      <c r="H79" s="49">
        <v>240</v>
      </c>
      <c r="I79" s="71">
        <v>240</v>
      </c>
      <c r="J79" s="314" t="s">
        <v>226</v>
      </c>
      <c r="K79" s="271">
        <v>16946262</v>
      </c>
      <c r="L79" s="272">
        <v>43476</v>
      </c>
      <c r="M79" s="49">
        <v>71</v>
      </c>
      <c r="N79" s="49" t="s">
        <v>224</v>
      </c>
      <c r="O79" s="49" t="s">
        <v>224</v>
      </c>
      <c r="P79" s="272">
        <v>43675</v>
      </c>
      <c r="Q79" s="49">
        <v>773</v>
      </c>
      <c r="R79" s="49">
        <v>890</v>
      </c>
      <c r="S79" s="49">
        <v>791</v>
      </c>
      <c r="T79" s="64">
        <v>946</v>
      </c>
      <c r="U79" s="273">
        <f t="shared" si="21"/>
        <v>3.2847222222222223</v>
      </c>
      <c r="V79" s="49">
        <v>1060</v>
      </c>
      <c r="W79" s="273">
        <f t="shared" si="22"/>
        <v>2.2799999999999998</v>
      </c>
      <c r="X79" s="273">
        <f t="shared" si="23"/>
        <v>3.1454005934718099</v>
      </c>
      <c r="Y79" s="49">
        <v>1290</v>
      </c>
      <c r="Z79" s="274">
        <f t="shared" si="24"/>
        <v>2.8666666666666667</v>
      </c>
      <c r="AA79" s="275">
        <f t="shared" si="25"/>
        <v>77.003594173655316</v>
      </c>
      <c r="AB79" s="276">
        <f t="shared" si="26"/>
        <v>3.1695331695331697</v>
      </c>
      <c r="AC79" s="277">
        <v>36</v>
      </c>
      <c r="AD79" s="278">
        <f t="shared" si="27"/>
        <v>34.803199999999997</v>
      </c>
      <c r="AE79" s="279">
        <f t="shared" si="28"/>
        <v>1188.6923076923076</v>
      </c>
      <c r="AF79" s="274">
        <f t="shared" si="29"/>
        <v>95.635726634063545</v>
      </c>
      <c r="AG79" s="275">
        <f t="shared" si="30"/>
        <v>86.31966040385943</v>
      </c>
      <c r="AH79" s="176">
        <v>19</v>
      </c>
      <c r="AI79" s="177">
        <v>-5.0999999999999996</v>
      </c>
      <c r="AJ79" s="178">
        <v>47</v>
      </c>
      <c r="AK79" s="178">
        <v>86</v>
      </c>
      <c r="AL79" s="280">
        <v>29</v>
      </c>
      <c r="AM79" s="180">
        <v>0.26</v>
      </c>
      <c r="AN79" s="180">
        <v>0.25</v>
      </c>
      <c r="AO79" s="254">
        <v>4.8000000000000001E-2</v>
      </c>
      <c r="AP79" s="181"/>
      <c r="AQ79" s="281" t="s">
        <v>582</v>
      </c>
      <c r="AR79" s="4"/>
      <c r="AS79" s="335" t="s">
        <v>582</v>
      </c>
      <c r="AT79" s="335" t="s">
        <v>582</v>
      </c>
      <c r="AU79" s="335" t="s">
        <v>582</v>
      </c>
    </row>
    <row r="80" spans="1:47" s="110" customFormat="1" ht="14.1" customHeight="1" thickBot="1" x14ac:dyDescent="0.3">
      <c r="A80" s="530" t="s">
        <v>13</v>
      </c>
      <c r="B80" s="49">
        <v>53</v>
      </c>
      <c r="C80" s="174">
        <v>458</v>
      </c>
      <c r="D80" s="268"/>
      <c r="E80" s="269">
        <v>19512928</v>
      </c>
      <c r="F80" s="49" t="s">
        <v>255</v>
      </c>
      <c r="G80" s="49" t="s">
        <v>257</v>
      </c>
      <c r="H80" s="49" t="s">
        <v>274</v>
      </c>
      <c r="I80" s="270" t="s">
        <v>274</v>
      </c>
      <c r="J80" s="314" t="s">
        <v>564</v>
      </c>
      <c r="K80" s="271">
        <v>18335548</v>
      </c>
      <c r="L80" s="272">
        <v>43497</v>
      </c>
      <c r="M80" s="49">
        <v>72</v>
      </c>
      <c r="N80" s="49" t="s">
        <v>224</v>
      </c>
      <c r="O80" s="49" t="s">
        <v>224</v>
      </c>
      <c r="P80" s="272">
        <v>43708</v>
      </c>
      <c r="Q80" s="49">
        <v>780</v>
      </c>
      <c r="R80" s="49">
        <v>800</v>
      </c>
      <c r="S80" s="49">
        <v>780</v>
      </c>
      <c r="T80" s="64">
        <v>898</v>
      </c>
      <c r="U80" s="273">
        <f t="shared" si="21"/>
        <v>3.363295880149813</v>
      </c>
      <c r="V80" s="75">
        <v>1072</v>
      </c>
      <c r="W80" s="273">
        <f t="shared" si="22"/>
        <v>3.48</v>
      </c>
      <c r="X80" s="273">
        <f t="shared" si="23"/>
        <v>3.3924050632911391</v>
      </c>
      <c r="Y80" s="49">
        <v>1372</v>
      </c>
      <c r="Z80" s="274">
        <f t="shared" si="24"/>
        <v>3.95</v>
      </c>
      <c r="AA80" s="275">
        <f t="shared" si="25"/>
        <v>106.10378964625762</v>
      </c>
      <c r="AB80" s="276">
        <f t="shared" si="26"/>
        <v>3.5544041450777204</v>
      </c>
      <c r="AC80" s="277">
        <v>35</v>
      </c>
      <c r="AD80" s="278">
        <f t="shared" si="27"/>
        <v>34.5886</v>
      </c>
      <c r="AE80" s="279">
        <f t="shared" si="28"/>
        <v>1321.2571428571428</v>
      </c>
      <c r="AF80" s="274">
        <f t="shared" si="29"/>
        <v>106.30117323876685</v>
      </c>
      <c r="AG80" s="275">
        <f t="shared" si="30"/>
        <v>106.20248144251224</v>
      </c>
      <c r="AH80" s="176">
        <v>11</v>
      </c>
      <c r="AI80" s="177">
        <v>-0.9</v>
      </c>
      <c r="AJ80" s="178">
        <v>49</v>
      </c>
      <c r="AK80" s="178">
        <v>96</v>
      </c>
      <c r="AL80" s="280">
        <v>30</v>
      </c>
      <c r="AM80" s="180">
        <v>0.67</v>
      </c>
      <c r="AN80" s="180">
        <v>0.27</v>
      </c>
      <c r="AO80" s="254">
        <v>2E-3</v>
      </c>
      <c r="AP80" s="181"/>
      <c r="AQ80" s="281" t="s">
        <v>582</v>
      </c>
      <c r="AR80" s="4"/>
      <c r="AS80" s="335" t="s">
        <v>582</v>
      </c>
      <c r="AT80" s="335" t="s">
        <v>582</v>
      </c>
      <c r="AU80" s="335" t="s">
        <v>582</v>
      </c>
    </row>
    <row r="81" spans="1:47" s="110" customFormat="1" ht="14.1" customHeight="1" thickBot="1" x14ac:dyDescent="0.3">
      <c r="A81" s="530" t="s">
        <v>13</v>
      </c>
      <c r="B81" s="49">
        <v>53</v>
      </c>
      <c r="C81" s="174">
        <v>459</v>
      </c>
      <c r="D81" s="268"/>
      <c r="E81" s="269">
        <v>19512926</v>
      </c>
      <c r="F81" s="49" t="s">
        <v>255</v>
      </c>
      <c r="G81" s="49" t="s">
        <v>257</v>
      </c>
      <c r="H81" s="49" t="s">
        <v>269</v>
      </c>
      <c r="I81" s="49" t="s">
        <v>269</v>
      </c>
      <c r="J81" s="314" t="s">
        <v>226</v>
      </c>
      <c r="K81" s="271">
        <v>18335547</v>
      </c>
      <c r="L81" s="272">
        <v>43489</v>
      </c>
      <c r="M81" s="49">
        <v>77</v>
      </c>
      <c r="N81" s="49" t="s">
        <v>224</v>
      </c>
      <c r="O81" s="49" t="s">
        <v>224</v>
      </c>
      <c r="P81" s="272">
        <v>43708</v>
      </c>
      <c r="Q81" s="49">
        <v>740</v>
      </c>
      <c r="R81" s="49">
        <v>818</v>
      </c>
      <c r="S81" s="49">
        <v>723</v>
      </c>
      <c r="T81" s="64">
        <v>872</v>
      </c>
      <c r="U81" s="273">
        <f t="shared" si="21"/>
        <v>3.1709090909090909</v>
      </c>
      <c r="V81" s="75">
        <v>1070</v>
      </c>
      <c r="W81" s="273">
        <f t="shared" si="22"/>
        <v>3.96</v>
      </c>
      <c r="X81" s="273">
        <f t="shared" si="23"/>
        <v>3.3024691358024691</v>
      </c>
      <c r="Y81" s="49">
        <v>1302</v>
      </c>
      <c r="Z81" s="274">
        <f t="shared" si="24"/>
        <v>3.5833333333333335</v>
      </c>
      <c r="AA81" s="275">
        <f t="shared" si="25"/>
        <v>96.254492717069141</v>
      </c>
      <c r="AB81" s="276">
        <f t="shared" si="26"/>
        <v>3.3045685279187818</v>
      </c>
      <c r="AC81" s="277">
        <v>35</v>
      </c>
      <c r="AD81" s="278">
        <f t="shared" si="27"/>
        <v>34.289400000000001</v>
      </c>
      <c r="AE81" s="279">
        <f t="shared" si="28"/>
        <v>1236.8285714285714</v>
      </c>
      <c r="AF81" s="274">
        <f t="shared" si="29"/>
        <v>99.508508959713225</v>
      </c>
      <c r="AG81" s="275">
        <f t="shared" si="30"/>
        <v>97.88150083839119</v>
      </c>
      <c r="AH81" s="176">
        <v>11</v>
      </c>
      <c r="AI81" s="177">
        <v>-2.2000000000000002</v>
      </c>
      <c r="AJ81" s="178">
        <v>37</v>
      </c>
      <c r="AK81" s="178">
        <v>71</v>
      </c>
      <c r="AL81" s="280">
        <v>37</v>
      </c>
      <c r="AM81" s="180">
        <v>0.84</v>
      </c>
      <c r="AN81" s="180">
        <v>0.38</v>
      </c>
      <c r="AO81" s="254">
        <v>1.7000000000000001E-2</v>
      </c>
      <c r="AP81" s="181"/>
      <c r="AQ81" s="281" t="s">
        <v>582</v>
      </c>
      <c r="AR81" s="4"/>
      <c r="AS81" s="335" t="s">
        <v>582</v>
      </c>
      <c r="AT81" s="335" t="s">
        <v>582</v>
      </c>
      <c r="AU81" s="335" t="s">
        <v>582</v>
      </c>
    </row>
    <row r="82" spans="1:47" s="110" customFormat="1" ht="14.1" hidden="1" customHeight="1" thickBot="1" x14ac:dyDescent="0.3">
      <c r="A82" s="530" t="s">
        <v>13</v>
      </c>
      <c r="B82" s="508">
        <v>53</v>
      </c>
      <c r="C82" s="509">
        <v>460</v>
      </c>
      <c r="D82" s="268"/>
      <c r="E82" s="269">
        <v>19512924</v>
      </c>
      <c r="F82" s="49" t="s">
        <v>255</v>
      </c>
      <c r="G82" s="49" t="s">
        <v>257</v>
      </c>
      <c r="H82" s="49" t="s">
        <v>272</v>
      </c>
      <c r="I82" s="49" t="s">
        <v>272</v>
      </c>
      <c r="J82" s="314" t="s">
        <v>563</v>
      </c>
      <c r="K82" s="271">
        <v>18346444</v>
      </c>
      <c r="L82" s="272">
        <v>43494</v>
      </c>
      <c r="M82" s="49">
        <v>77</v>
      </c>
      <c r="N82" s="49" t="s">
        <v>224</v>
      </c>
      <c r="O82" s="49" t="s">
        <v>224</v>
      </c>
      <c r="P82" s="272">
        <v>43708</v>
      </c>
      <c r="Q82" s="49">
        <v>740</v>
      </c>
      <c r="R82" s="49">
        <v>824</v>
      </c>
      <c r="S82" s="49">
        <v>734</v>
      </c>
      <c r="T82" s="64">
        <v>910</v>
      </c>
      <c r="U82" s="273">
        <f t="shared" si="21"/>
        <v>3.3703703703703702</v>
      </c>
      <c r="V82" s="75">
        <v>1070</v>
      </c>
      <c r="W82" s="273">
        <f t="shared" si="22"/>
        <v>3.2</v>
      </c>
      <c r="X82" s="273">
        <f t="shared" si="23"/>
        <v>3.3542319749216301</v>
      </c>
      <c r="Y82" s="49">
        <v>1274</v>
      </c>
      <c r="Z82" s="274">
        <f t="shared" si="24"/>
        <v>3.0333333333333332</v>
      </c>
      <c r="AA82" s="275">
        <f t="shared" si="25"/>
        <v>81.48054732328643</v>
      </c>
      <c r="AB82" s="276">
        <f t="shared" si="26"/>
        <v>3.2750642673521853</v>
      </c>
      <c r="AC82" s="277">
        <v>35</v>
      </c>
      <c r="AD82" s="278">
        <f t="shared" si="27"/>
        <v>34.476399999999998</v>
      </c>
      <c r="AE82" s="279">
        <f t="shared" si="28"/>
        <v>1222.2285714285715</v>
      </c>
      <c r="AF82" s="274">
        <f t="shared" si="29"/>
        <v>98.333872260357438</v>
      </c>
      <c r="AG82" s="275">
        <f t="shared" si="30"/>
        <v>89.907209791821941</v>
      </c>
      <c r="AH82" s="176">
        <v>12</v>
      </c>
      <c r="AI82" s="177">
        <v>0.3</v>
      </c>
      <c r="AJ82" s="178">
        <v>59</v>
      </c>
      <c r="AK82" s="178">
        <v>108</v>
      </c>
      <c r="AL82" s="280">
        <v>36</v>
      </c>
      <c r="AM82" s="180">
        <v>0.85</v>
      </c>
      <c r="AN82" s="180">
        <v>0.08</v>
      </c>
      <c r="AO82" s="254">
        <v>6.3E-2</v>
      </c>
      <c r="AP82" s="181"/>
      <c r="AQ82" s="281" t="s">
        <v>582</v>
      </c>
      <c r="AR82" s="4"/>
      <c r="AS82" s="335" t="s">
        <v>582</v>
      </c>
      <c r="AT82" s="335" t="s">
        <v>582</v>
      </c>
      <c r="AU82" s="335" t="s">
        <v>582</v>
      </c>
    </row>
    <row r="83" spans="1:47" s="110" customFormat="1" ht="14.1" hidden="1" customHeight="1" thickBot="1" x14ac:dyDescent="0.3">
      <c r="A83" s="530" t="s">
        <v>235</v>
      </c>
      <c r="B83" s="508">
        <v>53</v>
      </c>
      <c r="C83" s="509">
        <v>469</v>
      </c>
      <c r="D83" s="268"/>
      <c r="E83" s="269">
        <v>19515803</v>
      </c>
      <c r="F83" s="49" t="s">
        <v>255</v>
      </c>
      <c r="G83" s="49" t="s">
        <v>257</v>
      </c>
      <c r="H83" s="49">
        <v>1903</v>
      </c>
      <c r="I83" s="49">
        <v>1903</v>
      </c>
      <c r="J83" s="314" t="s">
        <v>277</v>
      </c>
      <c r="K83" s="271">
        <v>17834288</v>
      </c>
      <c r="L83" s="272">
        <v>43535</v>
      </c>
      <c r="M83" s="49">
        <v>79</v>
      </c>
      <c r="N83" s="49" t="s">
        <v>224</v>
      </c>
      <c r="O83" s="49" t="s">
        <v>224</v>
      </c>
      <c r="P83" s="272">
        <v>43700</v>
      </c>
      <c r="Q83" s="49">
        <v>685</v>
      </c>
      <c r="R83" s="49">
        <v>680</v>
      </c>
      <c r="S83" s="49">
        <v>816</v>
      </c>
      <c r="T83" s="64">
        <v>744</v>
      </c>
      <c r="U83" s="273">
        <f t="shared" si="21"/>
        <v>3.2489082969432315</v>
      </c>
      <c r="V83" s="64">
        <v>934</v>
      </c>
      <c r="W83" s="273">
        <f t="shared" si="22"/>
        <v>3.8</v>
      </c>
      <c r="X83" s="273">
        <f t="shared" si="23"/>
        <v>3.3597122302158273</v>
      </c>
      <c r="Y83" s="64">
        <v>1200</v>
      </c>
      <c r="Z83" s="274">
        <f t="shared" si="24"/>
        <v>3.8</v>
      </c>
      <c r="AA83" s="275">
        <f t="shared" si="25"/>
        <v>102.07453181158958</v>
      </c>
      <c r="AB83" s="276">
        <f t="shared" si="26"/>
        <v>3.4482758620689653</v>
      </c>
      <c r="AC83" s="277">
        <v>34</v>
      </c>
      <c r="AD83" s="278">
        <f t="shared" si="27"/>
        <v>35.009799999999998</v>
      </c>
      <c r="AE83" s="279">
        <f t="shared" si="28"/>
        <v>1266.2732240437158</v>
      </c>
      <c r="AF83" s="274">
        <f t="shared" si="29"/>
        <v>101.87746577899621</v>
      </c>
      <c r="AG83" s="275">
        <f t="shared" si="30"/>
        <v>101.9759987952929</v>
      </c>
      <c r="AH83" s="178">
        <v>12</v>
      </c>
      <c r="AI83" s="177">
        <v>-0.1</v>
      </c>
      <c r="AJ83" s="178">
        <v>51</v>
      </c>
      <c r="AK83" s="178">
        <v>89</v>
      </c>
      <c r="AL83" s="178">
        <v>30</v>
      </c>
      <c r="AM83" s="316">
        <v>0.45</v>
      </c>
      <c r="AN83" s="316">
        <v>0.28999999999999998</v>
      </c>
      <c r="AO83" s="317">
        <v>3.5000000000000003E-2</v>
      </c>
      <c r="AP83" s="318"/>
      <c r="AQ83" s="281" t="s">
        <v>582</v>
      </c>
      <c r="AR83" s="4"/>
      <c r="AS83" s="335" t="s">
        <v>582</v>
      </c>
      <c r="AT83" s="335" t="s">
        <v>582</v>
      </c>
      <c r="AU83" s="335" t="s">
        <v>582</v>
      </c>
    </row>
    <row r="84" spans="1:47" s="110" customFormat="1" ht="15" customHeight="1" x14ac:dyDescent="0.25">
      <c r="A84" s="516" t="s">
        <v>613</v>
      </c>
      <c r="I84" s="175" t="s">
        <v>627</v>
      </c>
      <c r="J84" s="514"/>
      <c r="L84" s="339"/>
      <c r="M84" s="135">
        <f>AVERAGE(M62:M83)</f>
        <v>73.954545454545453</v>
      </c>
      <c r="P84" s="339"/>
      <c r="Q84" s="135">
        <f t="shared" ref="Q84:Y84" si="31">AVERAGE(Q62:Q83)</f>
        <v>701.5</v>
      </c>
      <c r="R84" s="135">
        <f t="shared" si="31"/>
        <v>780.4545454545455</v>
      </c>
      <c r="S84" s="135">
        <f t="shared" si="31"/>
        <v>729.72727272727275</v>
      </c>
      <c r="T84" s="135">
        <f t="shared" si="31"/>
        <v>876.27272727272725</v>
      </c>
      <c r="U84" s="135">
        <f t="shared" si="31"/>
        <v>3.2492496684954104</v>
      </c>
      <c r="V84" s="135">
        <f t="shared" si="31"/>
        <v>1056.090909090909</v>
      </c>
      <c r="W84" s="135">
        <f t="shared" si="31"/>
        <v>3.5963636363636358</v>
      </c>
      <c r="X84" s="135">
        <f t="shared" si="31"/>
        <v>3.3118298527203325</v>
      </c>
      <c r="Y84" s="135">
        <f t="shared" si="31"/>
        <v>1305.3636363636363</v>
      </c>
      <c r="Z84" s="340">
        <f>AVERAGE(Z62:Z83)</f>
        <v>3.5757575757575748</v>
      </c>
      <c r="AA84" s="340">
        <f>AVERAGE(AA62:AA83)</f>
        <v>96.05099484663134</v>
      </c>
      <c r="AB84" s="340">
        <f>AVERAGE(AB62:AB83)</f>
        <v>3.3566233845716242</v>
      </c>
      <c r="AC84" s="341">
        <f>AVERAGE(AC62:AC83)</f>
        <v>36.363636363636367</v>
      </c>
      <c r="AD84" s="341">
        <f>AVERAGE(AD62:AD83)</f>
        <v>35.841736363636365</v>
      </c>
      <c r="AE84" s="104">
        <f t="shared" ref="AE84:AO84" si="32">AVERAGE(AE62:AE83)</f>
        <v>1242.9374978669521</v>
      </c>
      <c r="AF84" s="340">
        <f t="shared" si="32"/>
        <v>99.999999999999986</v>
      </c>
      <c r="AG84" s="340">
        <f t="shared" si="32"/>
        <v>98.02549742331567</v>
      </c>
      <c r="AH84" s="104">
        <f t="shared" si="32"/>
        <v>11.545454545454545</v>
      </c>
      <c r="AI84" s="341">
        <f t="shared" si="32"/>
        <v>-0.52727272727272723</v>
      </c>
      <c r="AJ84" s="104">
        <f t="shared" si="32"/>
        <v>57.31818181818182</v>
      </c>
      <c r="AK84" s="104">
        <f t="shared" si="32"/>
        <v>102.86363636363636</v>
      </c>
      <c r="AL84" s="104">
        <f t="shared" si="32"/>
        <v>26.416363636363634</v>
      </c>
      <c r="AM84" s="340">
        <f t="shared" si="32"/>
        <v>0.5609090909090908</v>
      </c>
      <c r="AN84" s="340">
        <f t="shared" si="32"/>
        <v>0.41545454545454541</v>
      </c>
      <c r="AO84" s="342">
        <f t="shared" si="32"/>
        <v>2.4409090909090912E-2</v>
      </c>
      <c r="AP84" s="343"/>
      <c r="AR84" s="4"/>
      <c r="AS84" s="459"/>
    </row>
    <row r="85" spans="1:47" s="110" customFormat="1" ht="15" customHeight="1" x14ac:dyDescent="0.25">
      <c r="A85" s="516" t="s">
        <v>632</v>
      </c>
      <c r="I85" s="10"/>
      <c r="J85" s="516"/>
      <c r="L85" s="339"/>
      <c r="M85" s="86"/>
      <c r="P85" s="339"/>
      <c r="Q85" s="86"/>
      <c r="R85" s="344"/>
      <c r="S85" s="344"/>
      <c r="T85" s="91"/>
      <c r="U85" s="345"/>
      <c r="V85" s="346"/>
      <c r="W85" s="10" t="s">
        <v>626</v>
      </c>
      <c r="X85" s="345"/>
      <c r="Y85" s="344"/>
      <c r="Z85" s="340">
        <f>AVERAGE(Z11:Z59,Z62:Z83)</f>
        <v>3.7227699530516447</v>
      </c>
      <c r="AA85" s="344"/>
      <c r="AB85" s="347"/>
      <c r="AC85" s="348"/>
      <c r="AD85" s="348"/>
      <c r="AE85" s="349"/>
      <c r="AF85" s="350"/>
      <c r="AG85" s="348"/>
      <c r="AH85" s="351"/>
      <c r="AI85" s="352"/>
      <c r="AJ85" s="109"/>
      <c r="AK85" s="91"/>
      <c r="AL85" s="353"/>
      <c r="AM85" s="353"/>
      <c r="AN85" s="353"/>
      <c r="AO85" s="354"/>
      <c r="AP85" s="353"/>
      <c r="AQ85" s="355"/>
      <c r="AR85" s="355"/>
      <c r="AS85" s="459"/>
    </row>
    <row r="86" spans="1:47" s="110" customFormat="1" ht="15" customHeight="1" x14ac:dyDescent="0.25">
      <c r="A86" s="516"/>
      <c r="C86" s="110" t="s">
        <v>81</v>
      </c>
      <c r="I86" s="510"/>
      <c r="J86" s="516"/>
      <c r="L86" s="339"/>
      <c r="M86" s="86"/>
      <c r="P86" s="339"/>
      <c r="Q86" s="86"/>
      <c r="R86" s="344"/>
      <c r="S86" s="344"/>
      <c r="T86" s="91"/>
      <c r="U86" s="345"/>
      <c r="V86" s="346"/>
      <c r="W86" s="345"/>
      <c r="X86" s="345"/>
      <c r="Y86" s="344"/>
      <c r="Z86" s="344"/>
      <c r="AA86" s="344"/>
      <c r="AB86" s="347"/>
      <c r="AC86" s="348"/>
      <c r="AD86" s="348"/>
      <c r="AE86" s="349"/>
      <c r="AF86" s="350"/>
      <c r="AG86" s="348"/>
      <c r="AH86" s="351"/>
      <c r="AI86" s="352"/>
      <c r="AJ86" s="109"/>
      <c r="AK86" s="91"/>
      <c r="AL86" s="353"/>
      <c r="AM86" s="353"/>
      <c r="AN86" s="353"/>
      <c r="AO86" s="354"/>
      <c r="AP86" s="353"/>
      <c r="AQ86" s="355"/>
      <c r="AR86" s="355"/>
      <c r="AS86" s="459"/>
    </row>
    <row r="87" spans="1:47" s="110" customFormat="1" ht="15" customHeight="1" thickBot="1" x14ac:dyDescent="0.3">
      <c r="A87" s="516" t="s">
        <v>573</v>
      </c>
      <c r="B87" s="93"/>
      <c r="D87" s="86"/>
      <c r="E87" s="93"/>
      <c r="F87" s="93"/>
      <c r="G87" s="93"/>
      <c r="H87" s="93"/>
      <c r="I87" s="93"/>
      <c r="J87" s="532"/>
      <c r="K87" s="93"/>
      <c r="L87" s="361"/>
      <c r="M87" s="93"/>
      <c r="N87" s="93"/>
      <c r="O87" s="93"/>
      <c r="P87" s="361"/>
      <c r="Q87" s="93"/>
      <c r="R87" s="344"/>
      <c r="S87" s="344"/>
      <c r="T87" s="91"/>
      <c r="U87" s="362"/>
      <c r="V87" s="106"/>
      <c r="W87" s="362"/>
      <c r="X87" s="362"/>
      <c r="Y87" s="363"/>
      <c r="Z87" s="363"/>
      <c r="AA87" s="363"/>
      <c r="AB87" s="364"/>
      <c r="AC87" s="365"/>
      <c r="AD87" s="365"/>
      <c r="AE87" s="366"/>
      <c r="AF87" s="367"/>
      <c r="AG87" s="365"/>
      <c r="AH87" s="368"/>
      <c r="AI87" s="369"/>
      <c r="AJ87" s="113"/>
      <c r="AK87" s="370"/>
      <c r="AL87" s="371"/>
      <c r="AM87" s="371"/>
      <c r="AN87" s="371"/>
      <c r="AO87" s="372"/>
      <c r="AP87" s="371"/>
      <c r="AQ87" s="373"/>
      <c r="AR87" s="355"/>
      <c r="AS87" s="459"/>
    </row>
    <row r="88" spans="1:47" s="110" customFormat="1" ht="15" customHeight="1" thickBot="1" x14ac:dyDescent="0.3">
      <c r="A88" s="376" t="s">
        <v>319</v>
      </c>
      <c r="B88" s="49">
        <v>52</v>
      </c>
      <c r="C88" s="174">
        <v>519</v>
      </c>
      <c r="D88" s="268"/>
      <c r="E88" s="269">
        <v>3568161</v>
      </c>
      <c r="F88" s="49" t="s">
        <v>320</v>
      </c>
      <c r="G88" s="49" t="s">
        <v>281</v>
      </c>
      <c r="H88" s="137">
        <v>10</v>
      </c>
      <c r="I88" s="270" t="s">
        <v>324</v>
      </c>
      <c r="J88" s="374" t="s">
        <v>322</v>
      </c>
      <c r="K88" s="49">
        <v>3106954</v>
      </c>
      <c r="L88" s="272">
        <v>43528</v>
      </c>
      <c r="M88" s="49">
        <v>87</v>
      </c>
      <c r="N88" s="49" t="s">
        <v>224</v>
      </c>
      <c r="O88" s="49" t="s">
        <v>224</v>
      </c>
      <c r="P88" s="272">
        <v>43700</v>
      </c>
      <c r="Q88" s="49">
        <v>660</v>
      </c>
      <c r="R88" s="64">
        <v>700</v>
      </c>
      <c r="S88" s="64">
        <v>778</v>
      </c>
      <c r="T88" s="64">
        <v>738</v>
      </c>
      <c r="U88" s="273">
        <f t="shared" ref="U88:U97" si="33">$T88/($T$6-$L88)</f>
        <v>3.1271186440677967</v>
      </c>
      <c r="V88" s="49">
        <v>906</v>
      </c>
      <c r="W88" s="273">
        <f t="shared" ref="W88:W97" si="34">($V88-$T88)/50</f>
        <v>3.36</v>
      </c>
      <c r="X88" s="273">
        <f t="shared" ref="X88:X97" si="35">$V88/($V$6-L88)</f>
        <v>3.1789473684210527</v>
      </c>
      <c r="Y88" s="49">
        <v>1236</v>
      </c>
      <c r="Z88" s="287">
        <f t="shared" ref="Z88:Z97" si="36">($Y88-$T88)/120</f>
        <v>4.1500000000000004</v>
      </c>
      <c r="AA88" s="276">
        <f t="shared" ref="AA88:AA97" si="37">($Z88/$Z$98)*100</f>
        <v>124.62462462462463</v>
      </c>
      <c r="AB88" s="276">
        <f t="shared" ref="AB88:AB97" si="38">$Y88/($Y$4-L88)</f>
        <v>3.4816901408450702</v>
      </c>
      <c r="AC88" s="277">
        <v>38</v>
      </c>
      <c r="AD88" s="277">
        <f t="shared" ref="AD88:AD97" si="39">$AC88+(0.0374*(365-($AC$5-$L88)))</f>
        <v>38.747999999999998</v>
      </c>
      <c r="AE88" s="203">
        <f t="shared" ref="AE88:AE97" si="40">($S88+(($Y88-$Q88)/($Y$4-$P88))*160)</f>
        <v>1281.6065573770493</v>
      </c>
      <c r="AF88" s="287">
        <f t="shared" ref="AF88:AF97" si="41">($AE88/$AE$98)*100</f>
        <v>103.93444754175417</v>
      </c>
      <c r="AG88" s="276">
        <f t="shared" ref="AG88:AG97" si="42">(0.5*$AA88)+(0.5*$AF88)</f>
        <v>114.2795360831894</v>
      </c>
      <c r="AH88" s="179">
        <v>11.1</v>
      </c>
      <c r="AI88" s="375">
        <v>0.8</v>
      </c>
      <c r="AJ88" s="375">
        <v>67.400000000000006</v>
      </c>
      <c r="AK88" s="375">
        <v>101.8</v>
      </c>
      <c r="AL88" s="179">
        <v>26.4</v>
      </c>
      <c r="AM88" s="180">
        <v>0.33</v>
      </c>
      <c r="AN88" s="180">
        <v>0.78</v>
      </c>
      <c r="AO88" s="254">
        <v>-9.1999999999999998E-2</v>
      </c>
      <c r="AP88" s="181"/>
      <c r="AQ88" s="281"/>
      <c r="AR88" s="281"/>
      <c r="AS88" s="459"/>
    </row>
    <row r="89" spans="1:47" s="110" customFormat="1" ht="15" hidden="1" customHeight="1" thickBot="1" x14ac:dyDescent="0.3">
      <c r="A89" s="376" t="s">
        <v>370</v>
      </c>
      <c r="B89" s="508">
        <v>52</v>
      </c>
      <c r="C89" s="509">
        <v>517</v>
      </c>
      <c r="D89" s="268"/>
      <c r="E89" s="269" t="s">
        <v>554</v>
      </c>
      <c r="F89" s="49" t="s">
        <v>320</v>
      </c>
      <c r="G89" s="49" t="s">
        <v>281</v>
      </c>
      <c r="H89" s="137" t="s">
        <v>371</v>
      </c>
      <c r="I89" s="270" t="s">
        <v>525</v>
      </c>
      <c r="J89" s="376" t="s">
        <v>372</v>
      </c>
      <c r="K89" s="49" t="s">
        <v>555</v>
      </c>
      <c r="L89" s="272">
        <v>43522</v>
      </c>
      <c r="M89" s="49">
        <v>82</v>
      </c>
      <c r="N89" s="49" t="s">
        <v>224</v>
      </c>
      <c r="O89" s="49" t="s">
        <v>224</v>
      </c>
      <c r="P89" s="272">
        <v>43706</v>
      </c>
      <c r="Q89" s="49">
        <v>675</v>
      </c>
      <c r="R89" s="64">
        <v>832</v>
      </c>
      <c r="S89" s="64">
        <v>735</v>
      </c>
      <c r="T89" s="64">
        <v>914</v>
      </c>
      <c r="U89" s="273">
        <f t="shared" si="33"/>
        <v>3.7768595041322315</v>
      </c>
      <c r="V89" s="75">
        <v>1038</v>
      </c>
      <c r="W89" s="273">
        <f t="shared" si="34"/>
        <v>2.48</v>
      </c>
      <c r="X89" s="273">
        <f t="shared" si="35"/>
        <v>3.5670103092783507</v>
      </c>
      <c r="Y89" s="49">
        <v>1194</v>
      </c>
      <c r="Z89" s="274">
        <f t="shared" si="36"/>
        <v>2.3333333333333335</v>
      </c>
      <c r="AA89" s="275">
        <f t="shared" si="37"/>
        <v>70.070070070070074</v>
      </c>
      <c r="AB89" s="276">
        <f t="shared" si="38"/>
        <v>3.3074792243767313</v>
      </c>
      <c r="AC89" s="277">
        <v>36</v>
      </c>
      <c r="AD89" s="278">
        <f t="shared" si="39"/>
        <v>36.523600000000002</v>
      </c>
      <c r="AE89" s="279">
        <f t="shared" si="40"/>
        <v>1204.1525423728813</v>
      </c>
      <c r="AF89" s="274">
        <f t="shared" si="41"/>
        <v>97.653159253229447</v>
      </c>
      <c r="AG89" s="275">
        <f t="shared" si="42"/>
        <v>83.861614661649753</v>
      </c>
      <c r="AH89" s="179"/>
      <c r="AI89" s="375">
        <v>2.2000000000000002</v>
      </c>
      <c r="AJ89" s="375">
        <v>58</v>
      </c>
      <c r="AK89" s="375">
        <v>106</v>
      </c>
      <c r="AL89" s="179">
        <v>18</v>
      </c>
      <c r="AM89" s="180">
        <v>0.9</v>
      </c>
      <c r="AN89" s="180">
        <v>-0.1</v>
      </c>
      <c r="AO89" s="254">
        <v>0.02</v>
      </c>
      <c r="AP89" s="181"/>
      <c r="AQ89" s="281"/>
      <c r="AR89" s="281"/>
      <c r="AS89" s="459"/>
    </row>
    <row r="90" spans="1:47" s="110" customFormat="1" ht="15" customHeight="1" thickBot="1" x14ac:dyDescent="0.3">
      <c r="A90" s="376" t="s">
        <v>290</v>
      </c>
      <c r="B90" s="49">
        <v>52</v>
      </c>
      <c r="C90" s="174">
        <v>525</v>
      </c>
      <c r="D90" s="268"/>
      <c r="E90" s="269">
        <v>3605145</v>
      </c>
      <c r="F90" s="49" t="s">
        <v>320</v>
      </c>
      <c r="G90" s="49" t="s">
        <v>281</v>
      </c>
      <c r="H90" s="137" t="s">
        <v>293</v>
      </c>
      <c r="I90" s="49" t="s">
        <v>293</v>
      </c>
      <c r="J90" s="376" t="s">
        <v>292</v>
      </c>
      <c r="K90" s="49">
        <v>3001073</v>
      </c>
      <c r="L90" s="272">
        <v>43542</v>
      </c>
      <c r="M90" s="49">
        <v>80</v>
      </c>
      <c r="N90" s="49" t="s">
        <v>224</v>
      </c>
      <c r="O90" s="49" t="s">
        <v>224</v>
      </c>
      <c r="P90" s="272">
        <v>43673</v>
      </c>
      <c r="Q90" s="49">
        <v>518</v>
      </c>
      <c r="R90" s="49">
        <v>710</v>
      </c>
      <c r="S90" s="49">
        <v>896</v>
      </c>
      <c r="T90" s="64">
        <v>802</v>
      </c>
      <c r="U90" s="273">
        <f t="shared" si="33"/>
        <v>3.6126126126126126</v>
      </c>
      <c r="V90" s="49">
        <v>990</v>
      </c>
      <c r="W90" s="273">
        <f t="shared" si="34"/>
        <v>3.76</v>
      </c>
      <c r="X90" s="273">
        <f t="shared" si="35"/>
        <v>3.6531365313653135</v>
      </c>
      <c r="Y90" s="49">
        <v>1210</v>
      </c>
      <c r="Z90" s="274">
        <f t="shared" si="36"/>
        <v>3.4</v>
      </c>
      <c r="AA90" s="275">
        <f t="shared" si="37"/>
        <v>102.10210210210209</v>
      </c>
      <c r="AB90" s="276">
        <f t="shared" si="38"/>
        <v>3.5483870967741935</v>
      </c>
      <c r="AC90" s="277">
        <v>34</v>
      </c>
      <c r="AD90" s="278">
        <f t="shared" si="39"/>
        <v>35.271599999999999</v>
      </c>
      <c r="AE90" s="279">
        <f t="shared" si="40"/>
        <v>1423.2380952380952</v>
      </c>
      <c r="AF90" s="274">
        <f t="shared" si="41"/>
        <v>115.42034042935281</v>
      </c>
      <c r="AG90" s="275">
        <f t="shared" si="42"/>
        <v>108.76122126572744</v>
      </c>
      <c r="AH90" s="375">
        <v>12.9</v>
      </c>
      <c r="AI90" s="375">
        <v>0.4</v>
      </c>
      <c r="AJ90" s="375">
        <v>58.4</v>
      </c>
      <c r="AK90" s="375">
        <v>87.8</v>
      </c>
      <c r="AL90" s="375">
        <v>17.2</v>
      </c>
      <c r="AM90" s="316">
        <v>0.2</v>
      </c>
      <c r="AN90" s="316">
        <v>0.8</v>
      </c>
      <c r="AO90" s="317">
        <v>-6.6000000000000003E-2</v>
      </c>
      <c r="AP90" s="318"/>
      <c r="AQ90" s="64"/>
      <c r="AR90" s="64"/>
      <c r="AS90" s="459"/>
    </row>
    <row r="91" spans="1:47" s="110" customFormat="1" ht="15" customHeight="1" thickBot="1" x14ac:dyDescent="0.3">
      <c r="A91" s="376" t="s">
        <v>319</v>
      </c>
      <c r="B91" s="49">
        <v>52</v>
      </c>
      <c r="C91" s="174">
        <v>520</v>
      </c>
      <c r="D91" s="268"/>
      <c r="E91" s="269">
        <v>3568152</v>
      </c>
      <c r="F91" s="49" t="s">
        <v>320</v>
      </c>
      <c r="G91" s="49" t="s">
        <v>281</v>
      </c>
      <c r="H91" s="137">
        <v>8</v>
      </c>
      <c r="I91" s="270" t="s">
        <v>321</v>
      </c>
      <c r="J91" s="376" t="s">
        <v>322</v>
      </c>
      <c r="K91" s="49">
        <v>2966976</v>
      </c>
      <c r="L91" s="272">
        <v>43517</v>
      </c>
      <c r="M91" s="49">
        <v>85</v>
      </c>
      <c r="N91" s="49" t="s">
        <v>224</v>
      </c>
      <c r="O91" s="49" t="s">
        <v>224</v>
      </c>
      <c r="P91" s="272">
        <v>43700</v>
      </c>
      <c r="Q91" s="49">
        <v>680</v>
      </c>
      <c r="R91" s="64">
        <v>662</v>
      </c>
      <c r="S91" s="64">
        <v>735</v>
      </c>
      <c r="T91" s="64">
        <v>742</v>
      </c>
      <c r="U91" s="273">
        <f t="shared" si="33"/>
        <v>3.0040485829959516</v>
      </c>
      <c r="V91" s="49">
        <v>922</v>
      </c>
      <c r="W91" s="273">
        <f t="shared" si="34"/>
        <v>3.6</v>
      </c>
      <c r="X91" s="273">
        <f t="shared" si="35"/>
        <v>3.1148648648648649</v>
      </c>
      <c r="Y91" s="49">
        <v>1190</v>
      </c>
      <c r="Z91" s="274">
        <f t="shared" si="36"/>
        <v>3.7333333333333334</v>
      </c>
      <c r="AA91" s="275">
        <f t="shared" si="37"/>
        <v>112.1121121121121</v>
      </c>
      <c r="AB91" s="276">
        <f t="shared" si="38"/>
        <v>3.2513661202185791</v>
      </c>
      <c r="AC91" s="277">
        <v>38</v>
      </c>
      <c r="AD91" s="278">
        <f t="shared" si="39"/>
        <v>38.336599999999997</v>
      </c>
      <c r="AE91" s="279">
        <f t="shared" si="40"/>
        <v>1180.9016393442623</v>
      </c>
      <c r="AF91" s="274">
        <f t="shared" si="41"/>
        <v>95.76758076019162</v>
      </c>
      <c r="AG91" s="275">
        <f t="shared" si="42"/>
        <v>103.93984643615187</v>
      </c>
      <c r="AH91" s="179">
        <v>9.9</v>
      </c>
      <c r="AI91" s="375">
        <v>1.7</v>
      </c>
      <c r="AJ91" s="375">
        <v>68.099999999999994</v>
      </c>
      <c r="AK91" s="375">
        <v>99.3</v>
      </c>
      <c r="AL91" s="179">
        <v>22.5</v>
      </c>
      <c r="AM91" s="180">
        <v>0.12</v>
      </c>
      <c r="AN91" s="180">
        <v>0.88</v>
      </c>
      <c r="AO91" s="254">
        <v>-8.5000000000000006E-2</v>
      </c>
      <c r="AP91" s="181"/>
      <c r="AQ91" s="281"/>
      <c r="AR91" s="281"/>
      <c r="AS91" s="459"/>
    </row>
    <row r="92" spans="1:47" s="110" customFormat="1" ht="15" customHeight="1" thickBot="1" x14ac:dyDescent="0.3">
      <c r="A92" s="376" t="s">
        <v>319</v>
      </c>
      <c r="B92" s="49">
        <v>52</v>
      </c>
      <c r="C92" s="174">
        <v>518</v>
      </c>
      <c r="D92" s="268"/>
      <c r="E92" s="269">
        <v>3568153</v>
      </c>
      <c r="F92" s="49" t="s">
        <v>320</v>
      </c>
      <c r="G92" s="49" t="s">
        <v>281</v>
      </c>
      <c r="H92" s="137">
        <v>9</v>
      </c>
      <c r="I92" s="270" t="s">
        <v>323</v>
      </c>
      <c r="J92" s="376" t="s">
        <v>322</v>
      </c>
      <c r="K92" s="49">
        <v>2849396</v>
      </c>
      <c r="L92" s="272">
        <v>43519</v>
      </c>
      <c r="M92" s="49">
        <v>82</v>
      </c>
      <c r="N92" s="49" t="s">
        <v>224</v>
      </c>
      <c r="O92" s="49" t="s">
        <v>224</v>
      </c>
      <c r="P92" s="272">
        <v>43700</v>
      </c>
      <c r="Q92" s="49">
        <v>660</v>
      </c>
      <c r="R92" s="64">
        <v>700</v>
      </c>
      <c r="S92" s="64">
        <v>717</v>
      </c>
      <c r="T92" s="64">
        <v>746</v>
      </c>
      <c r="U92" s="273">
        <f t="shared" si="33"/>
        <v>3.0448979591836736</v>
      </c>
      <c r="V92" s="49">
        <v>926</v>
      </c>
      <c r="W92" s="273">
        <f t="shared" si="34"/>
        <v>3.6</v>
      </c>
      <c r="X92" s="273">
        <f t="shared" si="35"/>
        <v>3.1496598639455784</v>
      </c>
      <c r="Y92" s="49">
        <v>1188</v>
      </c>
      <c r="Z92" s="274">
        <f t="shared" si="36"/>
        <v>3.6833333333333331</v>
      </c>
      <c r="AA92" s="275">
        <f t="shared" si="37"/>
        <v>110.61061061061059</v>
      </c>
      <c r="AB92" s="276">
        <f t="shared" si="38"/>
        <v>3.2637362637362637</v>
      </c>
      <c r="AC92" s="277">
        <v>37</v>
      </c>
      <c r="AD92" s="278">
        <f t="shared" si="39"/>
        <v>37.4114</v>
      </c>
      <c r="AE92" s="279">
        <f t="shared" si="40"/>
        <v>1178.639344262295</v>
      </c>
      <c r="AF92" s="274">
        <f t="shared" si="41"/>
        <v>95.584115414944065</v>
      </c>
      <c r="AG92" s="275">
        <f t="shared" si="42"/>
        <v>103.09736301277732</v>
      </c>
      <c r="AH92" s="179">
        <v>11.1</v>
      </c>
      <c r="AI92" s="375">
        <v>1.4</v>
      </c>
      <c r="AJ92" s="375">
        <v>70.099999999999994</v>
      </c>
      <c r="AK92" s="375">
        <v>105.5</v>
      </c>
      <c r="AL92" s="179">
        <v>21.4</v>
      </c>
      <c r="AM92" s="180">
        <v>0.32</v>
      </c>
      <c r="AN92" s="180">
        <v>0.96</v>
      </c>
      <c r="AO92" s="254">
        <v>-9.5000000000000001E-2</v>
      </c>
      <c r="AP92" s="181"/>
      <c r="AQ92" s="281"/>
      <c r="AR92" s="281"/>
      <c r="AS92" s="459"/>
    </row>
    <row r="93" spans="1:47" s="110" customFormat="1" ht="15" customHeight="1" thickBot="1" x14ac:dyDescent="0.3">
      <c r="A93" s="376" t="s">
        <v>338</v>
      </c>
      <c r="B93" s="49">
        <v>52</v>
      </c>
      <c r="C93" s="174">
        <v>524</v>
      </c>
      <c r="D93" s="268"/>
      <c r="E93" s="269">
        <v>3594108</v>
      </c>
      <c r="F93" s="49" t="s">
        <v>320</v>
      </c>
      <c r="G93" s="49" t="s">
        <v>281</v>
      </c>
      <c r="H93" s="137" t="s">
        <v>339</v>
      </c>
      <c r="I93" s="270" t="s">
        <v>339</v>
      </c>
      <c r="J93" s="376" t="s">
        <v>605</v>
      </c>
      <c r="K93" s="49">
        <v>2588627</v>
      </c>
      <c r="L93" s="272">
        <v>43555</v>
      </c>
      <c r="M93" s="49">
        <v>75</v>
      </c>
      <c r="N93" s="49" t="s">
        <v>224</v>
      </c>
      <c r="O93" s="49" t="s">
        <v>224</v>
      </c>
      <c r="P93" s="272">
        <v>43697</v>
      </c>
      <c r="Q93" s="49">
        <v>536</v>
      </c>
      <c r="R93" s="64">
        <v>650</v>
      </c>
      <c r="S93" s="64">
        <v>709</v>
      </c>
      <c r="T93" s="64">
        <v>730</v>
      </c>
      <c r="U93" s="273">
        <f t="shared" si="33"/>
        <v>3.4928229665071768</v>
      </c>
      <c r="V93" s="49">
        <v>880</v>
      </c>
      <c r="W93" s="273">
        <f t="shared" si="34"/>
        <v>3</v>
      </c>
      <c r="X93" s="273">
        <f t="shared" si="35"/>
        <v>3.4108527131782944</v>
      </c>
      <c r="Y93" s="49">
        <v>1134</v>
      </c>
      <c r="Z93" s="274">
        <f t="shared" si="36"/>
        <v>3.3666666666666667</v>
      </c>
      <c r="AA93" s="275">
        <f t="shared" si="37"/>
        <v>101.10110110110109</v>
      </c>
      <c r="AB93" s="276">
        <f t="shared" si="38"/>
        <v>3.4573170731707319</v>
      </c>
      <c r="AC93" s="277">
        <v>32</v>
      </c>
      <c r="AD93" s="278">
        <f t="shared" si="39"/>
        <v>33.757800000000003</v>
      </c>
      <c r="AE93" s="279">
        <f t="shared" si="40"/>
        <v>1223.4086021505377</v>
      </c>
      <c r="AF93" s="274">
        <f t="shared" si="41"/>
        <v>99.214767941404176</v>
      </c>
      <c r="AG93" s="275">
        <f t="shared" si="42"/>
        <v>100.15793452125263</v>
      </c>
      <c r="AH93" s="375">
        <v>8.9</v>
      </c>
      <c r="AI93" s="375">
        <v>1.4</v>
      </c>
      <c r="AJ93" s="375">
        <v>66.5</v>
      </c>
      <c r="AK93" s="375">
        <v>91.6</v>
      </c>
      <c r="AL93" s="375">
        <v>21.4</v>
      </c>
      <c r="AM93" s="316">
        <v>0.2</v>
      </c>
      <c r="AN93" s="316">
        <v>0.77</v>
      </c>
      <c r="AO93" s="317">
        <v>-5.2999999999999999E-2</v>
      </c>
      <c r="AP93" s="318"/>
      <c r="AQ93" s="64"/>
      <c r="AR93" s="64"/>
      <c r="AS93" s="459"/>
    </row>
    <row r="94" spans="1:47" s="110" customFormat="1" ht="15" customHeight="1" thickBot="1" x14ac:dyDescent="0.3">
      <c r="A94" s="376" t="s">
        <v>536</v>
      </c>
      <c r="B94" s="49">
        <v>52</v>
      </c>
      <c r="C94" s="174">
        <v>522</v>
      </c>
      <c r="D94" s="268"/>
      <c r="E94" s="269">
        <v>3620910</v>
      </c>
      <c r="F94" s="49" t="s">
        <v>320</v>
      </c>
      <c r="G94" s="49" t="s">
        <v>281</v>
      </c>
      <c r="H94" s="137">
        <v>11</v>
      </c>
      <c r="I94" s="270" t="s">
        <v>535</v>
      </c>
      <c r="J94" s="376" t="s">
        <v>588</v>
      </c>
      <c r="K94" s="49">
        <v>3620662</v>
      </c>
      <c r="L94" s="272">
        <v>43549</v>
      </c>
      <c r="M94" s="49">
        <v>68</v>
      </c>
      <c r="N94" s="49" t="s">
        <v>224</v>
      </c>
      <c r="O94" s="49" t="s">
        <v>224</v>
      </c>
      <c r="P94" s="272">
        <v>43738</v>
      </c>
      <c r="Q94" s="49">
        <v>620</v>
      </c>
      <c r="R94" s="64">
        <v>668</v>
      </c>
      <c r="S94" s="64">
        <v>671</v>
      </c>
      <c r="T94" s="64">
        <v>728</v>
      </c>
      <c r="U94" s="273">
        <f t="shared" si="33"/>
        <v>3.386046511627907</v>
      </c>
      <c r="V94" s="49">
        <v>828</v>
      </c>
      <c r="W94" s="273">
        <f t="shared" si="34"/>
        <v>2</v>
      </c>
      <c r="X94" s="273">
        <f t="shared" si="35"/>
        <v>3.1363636363636362</v>
      </c>
      <c r="Y94" s="49">
        <v>1110</v>
      </c>
      <c r="Z94" s="274">
        <f t="shared" si="36"/>
        <v>3.1833333333333331</v>
      </c>
      <c r="AA94" s="275">
        <f t="shared" si="37"/>
        <v>95.595595595595569</v>
      </c>
      <c r="AB94" s="276">
        <f t="shared" si="38"/>
        <v>3.3233532934131738</v>
      </c>
      <c r="AC94" s="277">
        <v>31</v>
      </c>
      <c r="AD94" s="278">
        <f t="shared" si="39"/>
        <v>32.5334</v>
      </c>
      <c r="AE94" s="279">
        <f t="shared" si="40"/>
        <v>1211.6896551724139</v>
      </c>
      <c r="AF94" s="274">
        <f t="shared" si="41"/>
        <v>98.2643964932156</v>
      </c>
      <c r="AG94" s="275">
        <f t="shared" si="42"/>
        <v>96.929996044405584</v>
      </c>
      <c r="AH94" s="179">
        <v>7.5</v>
      </c>
      <c r="AI94" s="375">
        <v>1.8</v>
      </c>
      <c r="AJ94" s="375">
        <v>70.7</v>
      </c>
      <c r="AK94" s="375">
        <v>109.4</v>
      </c>
      <c r="AL94" s="179">
        <v>22.4</v>
      </c>
      <c r="AM94" s="180">
        <v>0.48</v>
      </c>
      <c r="AN94" s="180">
        <v>0.52</v>
      </c>
      <c r="AO94" s="254">
        <v>-3.5999999999999997E-2</v>
      </c>
      <c r="AP94" s="181"/>
      <c r="AQ94" s="281"/>
      <c r="AR94" s="281"/>
      <c r="AS94" s="459"/>
    </row>
    <row r="95" spans="1:47" s="110" customFormat="1" ht="15" hidden="1" customHeight="1" thickBot="1" x14ac:dyDescent="0.3">
      <c r="A95" s="376" t="s">
        <v>536</v>
      </c>
      <c r="B95" s="508">
        <v>53</v>
      </c>
      <c r="C95" s="509">
        <v>441</v>
      </c>
      <c r="D95" s="268"/>
      <c r="E95" s="269">
        <v>3666357</v>
      </c>
      <c r="F95" s="49" t="s">
        <v>320</v>
      </c>
      <c r="G95" s="49" t="s">
        <v>257</v>
      </c>
      <c r="H95" s="137">
        <v>9</v>
      </c>
      <c r="I95" s="49" t="s">
        <v>524</v>
      </c>
      <c r="J95" s="519" t="s">
        <v>611</v>
      </c>
      <c r="K95" s="271">
        <v>18508170</v>
      </c>
      <c r="L95" s="272">
        <v>43541</v>
      </c>
      <c r="M95" s="49">
        <v>66</v>
      </c>
      <c r="N95" s="49" t="s">
        <v>224</v>
      </c>
      <c r="O95" s="49" t="s">
        <v>224</v>
      </c>
      <c r="P95" s="272">
        <v>43738</v>
      </c>
      <c r="Q95" s="49">
        <v>610</v>
      </c>
      <c r="R95" s="49">
        <v>722</v>
      </c>
      <c r="S95" s="49">
        <v>634</v>
      </c>
      <c r="T95" s="64">
        <v>742</v>
      </c>
      <c r="U95" s="273">
        <f t="shared" si="33"/>
        <v>3.3273542600896859</v>
      </c>
      <c r="V95" s="49">
        <v>918</v>
      </c>
      <c r="W95" s="273">
        <f t="shared" si="34"/>
        <v>3.52</v>
      </c>
      <c r="X95" s="273">
        <f t="shared" si="35"/>
        <v>3.375</v>
      </c>
      <c r="Y95" s="49">
        <v>1186</v>
      </c>
      <c r="Z95" s="274">
        <f t="shared" si="36"/>
        <v>3.7</v>
      </c>
      <c r="AA95" s="275">
        <f t="shared" si="37"/>
        <v>111.1111111111111</v>
      </c>
      <c r="AB95" s="276">
        <f t="shared" si="38"/>
        <v>3.4678362573099415</v>
      </c>
      <c r="AC95" s="277">
        <v>29</v>
      </c>
      <c r="AD95" s="278">
        <f t="shared" si="39"/>
        <v>30.234200000000001</v>
      </c>
      <c r="AE95" s="279">
        <f t="shared" si="40"/>
        <v>1269.5862068965516</v>
      </c>
      <c r="AF95" s="274">
        <f t="shared" si="41"/>
        <v>102.9596331736023</v>
      </c>
      <c r="AG95" s="275">
        <f t="shared" si="42"/>
        <v>107.03537214235669</v>
      </c>
      <c r="AH95" s="179">
        <v>14</v>
      </c>
      <c r="AI95" s="177">
        <v>0.6</v>
      </c>
      <c r="AJ95" s="375">
        <v>61.7</v>
      </c>
      <c r="AK95" s="375">
        <v>97.3</v>
      </c>
      <c r="AL95" s="179">
        <v>24</v>
      </c>
      <c r="AM95" s="180">
        <v>0.28000000000000003</v>
      </c>
      <c r="AN95" s="180">
        <v>0.57999999999999996</v>
      </c>
      <c r="AO95" s="254">
        <v>-4.2000000000000003E-2</v>
      </c>
      <c r="AP95" s="181"/>
      <c r="AQ95" s="281"/>
      <c r="AR95" s="281"/>
      <c r="AS95" s="459"/>
    </row>
    <row r="96" spans="1:47" s="110" customFormat="1" ht="15" customHeight="1" thickBot="1" x14ac:dyDescent="0.3">
      <c r="A96" s="376" t="s">
        <v>536</v>
      </c>
      <c r="B96" s="49">
        <v>52</v>
      </c>
      <c r="C96" s="174">
        <v>521</v>
      </c>
      <c r="D96" s="268"/>
      <c r="E96" s="269">
        <v>3620909</v>
      </c>
      <c r="F96" s="49" t="s">
        <v>320</v>
      </c>
      <c r="G96" s="49" t="s">
        <v>281</v>
      </c>
      <c r="H96" s="137">
        <v>14</v>
      </c>
      <c r="I96" s="270" t="s">
        <v>534</v>
      </c>
      <c r="J96" s="376" t="s">
        <v>588</v>
      </c>
      <c r="K96" s="49">
        <v>3620660</v>
      </c>
      <c r="L96" s="272">
        <v>43535</v>
      </c>
      <c r="M96" s="49">
        <v>72</v>
      </c>
      <c r="N96" s="49" t="s">
        <v>224</v>
      </c>
      <c r="O96" s="49" t="s">
        <v>224</v>
      </c>
      <c r="P96" s="272">
        <v>43738</v>
      </c>
      <c r="Q96" s="49">
        <v>620</v>
      </c>
      <c r="R96" s="64">
        <v>718</v>
      </c>
      <c r="S96" s="64">
        <v>611</v>
      </c>
      <c r="T96" s="64">
        <v>780</v>
      </c>
      <c r="U96" s="273">
        <f t="shared" si="33"/>
        <v>3.4061135371179039</v>
      </c>
      <c r="V96" s="75">
        <v>900</v>
      </c>
      <c r="W96" s="273">
        <f t="shared" si="34"/>
        <v>2.4</v>
      </c>
      <c r="X96" s="273">
        <f t="shared" si="35"/>
        <v>3.2374100719424459</v>
      </c>
      <c r="Y96" s="49">
        <v>1130</v>
      </c>
      <c r="Z96" s="274">
        <f t="shared" si="36"/>
        <v>2.9166666666666665</v>
      </c>
      <c r="AA96" s="275">
        <f t="shared" si="37"/>
        <v>87.587587587587564</v>
      </c>
      <c r="AB96" s="276">
        <f t="shared" si="38"/>
        <v>3.2471264367816093</v>
      </c>
      <c r="AC96" s="277">
        <v>34</v>
      </c>
      <c r="AD96" s="278">
        <f t="shared" si="39"/>
        <v>35.009799999999998</v>
      </c>
      <c r="AE96" s="279">
        <f t="shared" si="40"/>
        <v>1173.7586206896551</v>
      </c>
      <c r="AF96" s="274">
        <f t="shared" si="41"/>
        <v>95.188303373248104</v>
      </c>
      <c r="AG96" s="275">
        <f t="shared" si="42"/>
        <v>91.387945480417841</v>
      </c>
      <c r="AH96" s="179">
        <v>6.5</v>
      </c>
      <c r="AI96" s="375">
        <v>1.7</v>
      </c>
      <c r="AJ96" s="375">
        <v>68.599999999999994</v>
      </c>
      <c r="AK96" s="375">
        <v>106.4</v>
      </c>
      <c r="AL96" s="179">
        <v>22.7</v>
      </c>
      <c r="AM96" s="180">
        <v>0.66</v>
      </c>
      <c r="AN96" s="180">
        <v>0.66</v>
      </c>
      <c r="AO96" s="254">
        <v>-3.4000000000000002E-2</v>
      </c>
      <c r="AP96" s="181"/>
      <c r="AQ96" s="281"/>
      <c r="AR96" s="281"/>
      <c r="AS96" s="459"/>
    </row>
    <row r="97" spans="1:45" s="110" customFormat="1" ht="15" customHeight="1" thickBot="1" x14ac:dyDescent="0.3">
      <c r="A97" s="376" t="s">
        <v>536</v>
      </c>
      <c r="B97" s="49">
        <v>52</v>
      </c>
      <c r="C97" s="174">
        <v>523</v>
      </c>
      <c r="D97" s="268"/>
      <c r="E97" s="269">
        <v>3620908</v>
      </c>
      <c r="F97" s="49" t="s">
        <v>320</v>
      </c>
      <c r="G97" s="49" t="s">
        <v>281</v>
      </c>
      <c r="H97" s="137">
        <v>12</v>
      </c>
      <c r="I97" s="270" t="s">
        <v>547</v>
      </c>
      <c r="J97" s="376" t="s">
        <v>588</v>
      </c>
      <c r="K97" s="49">
        <v>3620661</v>
      </c>
      <c r="L97" s="272">
        <v>43544</v>
      </c>
      <c r="M97" s="49">
        <v>67</v>
      </c>
      <c r="N97" s="49" t="s">
        <v>224</v>
      </c>
      <c r="O97" s="49" t="s">
        <v>224</v>
      </c>
      <c r="P97" s="272">
        <v>43738</v>
      </c>
      <c r="Q97" s="49">
        <v>620</v>
      </c>
      <c r="R97" s="64">
        <v>698</v>
      </c>
      <c r="S97" s="64">
        <v>630</v>
      </c>
      <c r="T97" s="64">
        <v>782</v>
      </c>
      <c r="U97" s="273">
        <f t="shared" si="33"/>
        <v>3.5545454545454547</v>
      </c>
      <c r="V97" s="49">
        <v>874</v>
      </c>
      <c r="W97" s="273">
        <f t="shared" si="34"/>
        <v>1.84</v>
      </c>
      <c r="X97" s="273">
        <f t="shared" si="35"/>
        <v>3.2490706319702602</v>
      </c>
      <c r="Y97" s="49">
        <v>1122</v>
      </c>
      <c r="Z97" s="274">
        <f t="shared" si="36"/>
        <v>2.8333333333333335</v>
      </c>
      <c r="AA97" s="275">
        <f t="shared" si="37"/>
        <v>85.085085085085083</v>
      </c>
      <c r="AB97" s="276">
        <f t="shared" si="38"/>
        <v>3.3097345132743361</v>
      </c>
      <c r="AC97" s="277">
        <v>35</v>
      </c>
      <c r="AD97" s="278">
        <f t="shared" si="39"/>
        <v>36.346400000000003</v>
      </c>
      <c r="AE97" s="279">
        <f t="shared" si="40"/>
        <v>1183.9310344827586</v>
      </c>
      <c r="AF97" s="274">
        <f t="shared" si="41"/>
        <v>96.013255619057574</v>
      </c>
      <c r="AG97" s="275">
        <f t="shared" si="42"/>
        <v>90.549170352071329</v>
      </c>
      <c r="AH97" s="375">
        <v>8</v>
      </c>
      <c r="AI97" s="375">
        <v>0.8</v>
      </c>
      <c r="AJ97" s="375">
        <v>70</v>
      </c>
      <c r="AK97" s="375">
        <v>110.1</v>
      </c>
      <c r="AL97" s="375">
        <v>23</v>
      </c>
      <c r="AM97" s="316">
        <v>0.55000000000000004</v>
      </c>
      <c r="AN97" s="316">
        <v>0.48</v>
      </c>
      <c r="AO97" s="317">
        <v>-3.3000000000000002E-2</v>
      </c>
      <c r="AP97" s="318"/>
      <c r="AQ97" s="64"/>
      <c r="AR97" s="64"/>
      <c r="AS97" s="459"/>
    </row>
    <row r="98" spans="1:45" s="110" customFormat="1" ht="15" customHeight="1" x14ac:dyDescent="0.25">
      <c r="A98" s="516" t="s">
        <v>548</v>
      </c>
      <c r="B98" s="377"/>
      <c r="D98" s="135"/>
      <c r="E98" s="377"/>
      <c r="F98" s="377"/>
      <c r="G98" s="377"/>
      <c r="H98" s="377"/>
      <c r="I98" s="377"/>
      <c r="J98" s="516" t="s">
        <v>249</v>
      </c>
      <c r="L98" s="378"/>
      <c r="M98" s="104">
        <f>AVERAGE(M88:M97)</f>
        <v>76.400000000000006</v>
      </c>
      <c r="P98" s="339"/>
      <c r="Q98" s="104">
        <f t="shared" ref="Q98:AO98" si="43">AVERAGE(Q88:Q97)</f>
        <v>619.9</v>
      </c>
      <c r="R98" s="104">
        <f t="shared" si="43"/>
        <v>706</v>
      </c>
      <c r="S98" s="104">
        <f t="shared" si="43"/>
        <v>711.6</v>
      </c>
      <c r="T98" s="104">
        <f t="shared" si="43"/>
        <v>770.4</v>
      </c>
      <c r="U98" s="340">
        <f t="shared" si="43"/>
        <v>3.373242003288039</v>
      </c>
      <c r="V98" s="104">
        <f t="shared" si="43"/>
        <v>918.2</v>
      </c>
      <c r="W98" s="340">
        <f t="shared" si="43"/>
        <v>2.956</v>
      </c>
      <c r="X98" s="340">
        <f t="shared" si="43"/>
        <v>3.3072315991329795</v>
      </c>
      <c r="Y98" s="377">
        <f t="shared" si="43"/>
        <v>1170</v>
      </c>
      <c r="Z98" s="379">
        <f t="shared" si="43"/>
        <v>3.3300000000000005</v>
      </c>
      <c r="AA98" s="379">
        <f t="shared" si="43"/>
        <v>99.999999999999986</v>
      </c>
      <c r="AB98" s="379">
        <f t="shared" si="43"/>
        <v>3.3658026419900628</v>
      </c>
      <c r="AC98" s="380">
        <f t="shared" si="43"/>
        <v>34.4</v>
      </c>
      <c r="AD98" s="380">
        <f t="shared" si="43"/>
        <v>35.417279999999998</v>
      </c>
      <c r="AE98" s="135">
        <f t="shared" si="43"/>
        <v>1233.0912297986501</v>
      </c>
      <c r="AF98" s="379">
        <f t="shared" si="43"/>
        <v>99.999999999999986</v>
      </c>
      <c r="AG98" s="379">
        <f t="shared" si="43"/>
        <v>99.999999999999972</v>
      </c>
      <c r="AH98" s="341">
        <f t="shared" si="43"/>
        <v>9.9888888888888889</v>
      </c>
      <c r="AI98" s="341">
        <f t="shared" si="43"/>
        <v>1.28</v>
      </c>
      <c r="AJ98" s="341">
        <f t="shared" si="43"/>
        <v>65.95</v>
      </c>
      <c r="AK98" s="341">
        <f t="shared" si="43"/>
        <v>101.52</v>
      </c>
      <c r="AL98" s="341">
        <f t="shared" si="43"/>
        <v>21.9</v>
      </c>
      <c r="AM98" s="340">
        <f t="shared" si="43"/>
        <v>0.40400000000000003</v>
      </c>
      <c r="AN98" s="340">
        <f t="shared" si="43"/>
        <v>0.63300000000000001</v>
      </c>
      <c r="AO98" s="342">
        <f t="shared" si="43"/>
        <v>-5.16E-2</v>
      </c>
      <c r="AP98" s="343"/>
      <c r="AQ98" s="104"/>
      <c r="AR98" s="104"/>
      <c r="AS98" s="459"/>
    </row>
    <row r="99" spans="1:45" s="110" customFormat="1" x14ac:dyDescent="0.25">
      <c r="A99" s="516"/>
      <c r="B99" s="93"/>
      <c r="D99" s="86"/>
      <c r="E99" s="93"/>
      <c r="F99" s="93"/>
      <c r="G99" s="93"/>
      <c r="H99" s="93"/>
      <c r="I99" s="93"/>
      <c r="J99" s="516"/>
      <c r="L99" s="361"/>
      <c r="M99" s="86"/>
      <c r="N99" s="93"/>
      <c r="O99" s="93"/>
      <c r="P99" s="361"/>
      <c r="Q99" s="86"/>
      <c r="R99" s="344"/>
      <c r="S99" s="344"/>
      <c r="T99" s="91"/>
      <c r="U99" s="345"/>
      <c r="V99" s="346"/>
      <c r="W99" s="345"/>
      <c r="X99" s="345"/>
      <c r="Y99" s="344"/>
      <c r="Z99" s="344"/>
      <c r="AA99" s="344"/>
      <c r="AB99" s="347"/>
      <c r="AC99" s="348"/>
      <c r="AD99" s="348"/>
      <c r="AE99" s="349"/>
      <c r="AF99" s="348"/>
      <c r="AG99" s="348"/>
      <c r="AH99" s="351"/>
      <c r="AI99" s="352"/>
      <c r="AJ99" s="109"/>
      <c r="AK99" s="91"/>
      <c r="AL99" s="381"/>
      <c r="AM99" s="381"/>
      <c r="AN99" s="381"/>
      <c r="AO99" s="354"/>
      <c r="AP99" s="381"/>
      <c r="AQ99" s="355"/>
      <c r="AR99" s="355"/>
      <c r="AS99" s="459"/>
    </row>
    <row r="100" spans="1:45" s="110" customFormat="1" ht="15" customHeight="1" thickBot="1" x14ac:dyDescent="0.3">
      <c r="A100" s="516" t="s">
        <v>574</v>
      </c>
      <c r="B100" s="93"/>
      <c r="D100" s="86"/>
      <c r="E100" s="93"/>
      <c r="F100" s="93"/>
      <c r="G100" s="93"/>
      <c r="H100" s="93"/>
      <c r="I100" s="93"/>
      <c r="J100" s="532"/>
      <c r="K100" s="93"/>
      <c r="L100" s="361"/>
      <c r="M100" s="93"/>
      <c r="N100" s="93"/>
      <c r="O100" s="93"/>
      <c r="P100" s="361"/>
      <c r="Q100" s="93"/>
      <c r="R100" s="363"/>
      <c r="S100" s="363"/>
      <c r="T100" s="106"/>
      <c r="U100" s="362"/>
      <c r="V100" s="382"/>
      <c r="W100" s="345"/>
      <c r="X100" s="345"/>
      <c r="Y100" s="344"/>
      <c r="Z100" s="344"/>
      <c r="AA100" s="344"/>
      <c r="AB100" s="347"/>
      <c r="AC100" s="348"/>
      <c r="AD100" s="348"/>
      <c r="AE100" s="349"/>
      <c r="AF100" s="350"/>
      <c r="AG100" s="348"/>
      <c r="AH100" s="351"/>
      <c r="AI100" s="352"/>
      <c r="AJ100" s="109"/>
      <c r="AK100" s="91"/>
      <c r="AL100" s="381"/>
      <c r="AM100" s="381"/>
      <c r="AN100" s="381"/>
      <c r="AO100" s="354"/>
      <c r="AP100" s="381"/>
      <c r="AQ100" s="355"/>
      <c r="AR100" s="355"/>
      <c r="AS100" s="459"/>
    </row>
    <row r="101" spans="1:45" s="110" customFormat="1" ht="15" customHeight="1" thickBot="1" x14ac:dyDescent="0.3">
      <c r="A101" s="376" t="s">
        <v>295</v>
      </c>
      <c r="B101" s="49">
        <v>53</v>
      </c>
      <c r="C101" s="174">
        <v>478</v>
      </c>
      <c r="D101" s="268"/>
      <c r="E101" s="49">
        <v>4131978</v>
      </c>
      <c r="F101" s="49" t="s">
        <v>242</v>
      </c>
      <c r="G101" s="49" t="s">
        <v>54</v>
      </c>
      <c r="H101" s="49">
        <v>9511</v>
      </c>
      <c r="I101" s="49">
        <v>9511</v>
      </c>
      <c r="J101" s="376" t="s">
        <v>604</v>
      </c>
      <c r="K101" s="49">
        <v>1522095</v>
      </c>
      <c r="L101" s="272">
        <v>43493</v>
      </c>
      <c r="M101" s="49">
        <v>92</v>
      </c>
      <c r="N101" s="49" t="s">
        <v>224</v>
      </c>
      <c r="O101" s="49" t="s">
        <v>224</v>
      </c>
      <c r="P101" s="272">
        <v>43714</v>
      </c>
      <c r="Q101" s="49">
        <v>848</v>
      </c>
      <c r="R101" s="49">
        <v>834</v>
      </c>
      <c r="S101" s="49">
        <v>796</v>
      </c>
      <c r="T101" s="75">
        <v>950</v>
      </c>
      <c r="U101" s="273">
        <f t="shared" ref="U101:U107" si="44">$T101/($T$6-$L101)</f>
        <v>3.5055350553505535</v>
      </c>
      <c r="V101" s="383">
        <v>1126</v>
      </c>
      <c r="W101" s="273">
        <f t="shared" ref="W101:W107" si="45">($V101-$T101)/50</f>
        <v>3.52</v>
      </c>
      <c r="X101" s="273">
        <f t="shared" ref="X101:X107" si="46">$V101/($V$6-L101)</f>
        <v>3.5187499999999998</v>
      </c>
      <c r="Y101" s="49">
        <v>1470</v>
      </c>
      <c r="Z101" s="287">
        <f t="shared" ref="Z101:Z107" si="47">($Y101-$T101)/120</f>
        <v>4.333333333333333</v>
      </c>
      <c r="AA101" s="276">
        <f t="shared" ref="AA101:AA107" si="48">($Z101/$Z$108)*100</f>
        <v>111.51960784313724</v>
      </c>
      <c r="AB101" s="276">
        <f t="shared" ref="AB101:AB107" si="49">$Y101/($Y$4-L101)</f>
        <v>3.7692307692307692</v>
      </c>
      <c r="AC101" s="277">
        <v>43</v>
      </c>
      <c r="AD101" s="277">
        <f t="shared" ref="AD101:AD107" si="50">$AC101+(0.0374*(365-($AC$5-$L101)))</f>
        <v>42.439</v>
      </c>
      <c r="AE101" s="203">
        <f t="shared" ref="AE101:AE107" si="51">($S101+(($Y101-$Q101)/($Y$4-$P101))*160)</f>
        <v>1384.8757396449705</v>
      </c>
      <c r="AF101" s="287">
        <f t="shared" ref="AF101:AF107" si="52">($AE101/$AE$108)*100</f>
        <v>111.75781960176081</v>
      </c>
      <c r="AG101" s="276">
        <f t="shared" ref="AG101:AG107" si="53">(0.5*$AA101)+(0.5*$AF101)</f>
        <v>111.63871372244903</v>
      </c>
      <c r="AH101" s="176">
        <v>10</v>
      </c>
      <c r="AI101" s="375">
        <v>-0.5</v>
      </c>
      <c r="AJ101" s="178">
        <v>73</v>
      </c>
      <c r="AK101" s="178">
        <v>118</v>
      </c>
      <c r="AL101" s="176">
        <v>23</v>
      </c>
      <c r="AM101" s="280">
        <v>0.65</v>
      </c>
      <c r="AN101" s="280">
        <v>-0.01</v>
      </c>
      <c r="AO101" s="254">
        <v>0.04</v>
      </c>
      <c r="AP101" s="280"/>
      <c r="AQ101" s="281"/>
      <c r="AR101" s="281"/>
      <c r="AS101" s="459"/>
    </row>
    <row r="102" spans="1:45" s="110" customFormat="1" ht="15" customHeight="1" thickBot="1" x14ac:dyDescent="0.3">
      <c r="A102" s="376" t="s">
        <v>295</v>
      </c>
      <c r="B102" s="49">
        <v>53</v>
      </c>
      <c r="C102" s="174">
        <v>480</v>
      </c>
      <c r="D102" s="268"/>
      <c r="E102" s="49">
        <v>4131964</v>
      </c>
      <c r="F102" s="49" t="s">
        <v>242</v>
      </c>
      <c r="G102" s="49" t="s">
        <v>54</v>
      </c>
      <c r="H102" s="49">
        <v>9519</v>
      </c>
      <c r="I102" s="49">
        <v>9519</v>
      </c>
      <c r="J102" s="376" t="s">
        <v>298</v>
      </c>
      <c r="K102" s="49">
        <v>1433870</v>
      </c>
      <c r="L102" s="272">
        <v>43512</v>
      </c>
      <c r="M102" s="49">
        <v>84</v>
      </c>
      <c r="N102" s="49" t="s">
        <v>224</v>
      </c>
      <c r="O102" s="49" t="s">
        <v>224</v>
      </c>
      <c r="P102" s="272">
        <v>43714</v>
      </c>
      <c r="Q102" s="49">
        <v>730</v>
      </c>
      <c r="R102" s="49">
        <v>692</v>
      </c>
      <c r="S102" s="49">
        <v>741</v>
      </c>
      <c r="T102" s="75">
        <v>784</v>
      </c>
      <c r="U102" s="273">
        <f t="shared" si="44"/>
        <v>3.1111111111111112</v>
      </c>
      <c r="V102" s="383">
        <v>982</v>
      </c>
      <c r="W102" s="273">
        <f t="shared" si="45"/>
        <v>3.96</v>
      </c>
      <c r="X102" s="273">
        <f t="shared" si="46"/>
        <v>3.2624584717607972</v>
      </c>
      <c r="Y102" s="49">
        <v>1298</v>
      </c>
      <c r="Z102" s="287">
        <f t="shared" si="47"/>
        <v>4.2833333333333332</v>
      </c>
      <c r="AA102" s="276">
        <f t="shared" si="48"/>
        <v>110.23284313725487</v>
      </c>
      <c r="AB102" s="276">
        <f t="shared" si="49"/>
        <v>3.4986522911051212</v>
      </c>
      <c r="AC102" s="277">
        <v>36</v>
      </c>
      <c r="AD102" s="277">
        <f t="shared" si="50"/>
        <v>36.1496</v>
      </c>
      <c r="AE102" s="203">
        <f t="shared" si="51"/>
        <v>1278.7514792899408</v>
      </c>
      <c r="AF102" s="287">
        <f t="shared" si="52"/>
        <v>103.19371843036747</v>
      </c>
      <c r="AG102" s="276">
        <f t="shared" si="53"/>
        <v>106.71328078381117</v>
      </c>
      <c r="AH102" s="176">
        <v>13</v>
      </c>
      <c r="AI102" s="375">
        <v>-1.1000000000000001</v>
      </c>
      <c r="AJ102" s="178">
        <v>59</v>
      </c>
      <c r="AK102" s="178">
        <v>97</v>
      </c>
      <c r="AL102" s="176">
        <v>25</v>
      </c>
      <c r="AM102" s="280">
        <v>0.62</v>
      </c>
      <c r="AN102" s="280">
        <v>-0.03</v>
      </c>
      <c r="AO102" s="254">
        <v>0.05</v>
      </c>
      <c r="AP102" s="280"/>
      <c r="AQ102" s="281"/>
      <c r="AR102" s="281"/>
      <c r="AS102" s="459"/>
    </row>
    <row r="103" spans="1:45" s="110" customFormat="1" ht="15" customHeight="1" thickBot="1" x14ac:dyDescent="0.3">
      <c r="A103" s="376" t="s">
        <v>295</v>
      </c>
      <c r="B103" s="49">
        <v>53</v>
      </c>
      <c r="C103" s="174">
        <v>477</v>
      </c>
      <c r="D103" s="268"/>
      <c r="E103" s="49">
        <v>4131944</v>
      </c>
      <c r="F103" s="49" t="s">
        <v>354</v>
      </c>
      <c r="G103" s="49" t="s">
        <v>54</v>
      </c>
      <c r="H103" s="49">
        <v>9507</v>
      </c>
      <c r="I103" s="49">
        <v>9507</v>
      </c>
      <c r="J103" s="376" t="s">
        <v>296</v>
      </c>
      <c r="K103" s="49">
        <v>1103324</v>
      </c>
      <c r="L103" s="272">
        <v>43492</v>
      </c>
      <c r="M103" s="49">
        <v>78</v>
      </c>
      <c r="N103" s="49" t="s">
        <v>224</v>
      </c>
      <c r="O103" s="49" t="s">
        <v>224</v>
      </c>
      <c r="P103" s="272">
        <v>43714</v>
      </c>
      <c r="Q103" s="49">
        <v>688</v>
      </c>
      <c r="R103" s="49">
        <v>650</v>
      </c>
      <c r="S103" s="49">
        <v>660</v>
      </c>
      <c r="T103" s="75">
        <v>734</v>
      </c>
      <c r="U103" s="273">
        <f t="shared" si="44"/>
        <v>2.6985294117647061</v>
      </c>
      <c r="V103" s="383">
        <v>962</v>
      </c>
      <c r="W103" s="273">
        <f t="shared" si="45"/>
        <v>4.5599999999999996</v>
      </c>
      <c r="X103" s="273">
        <f t="shared" si="46"/>
        <v>2.9968847352024923</v>
      </c>
      <c r="Y103" s="49">
        <v>1262</v>
      </c>
      <c r="Z103" s="274">
        <f t="shared" si="47"/>
        <v>4.4000000000000004</v>
      </c>
      <c r="AA103" s="275">
        <f t="shared" si="48"/>
        <v>113.23529411764706</v>
      </c>
      <c r="AB103" s="276">
        <f t="shared" si="49"/>
        <v>3.2276214833759589</v>
      </c>
      <c r="AC103" s="277">
        <v>34</v>
      </c>
      <c r="AD103" s="278">
        <f t="shared" si="50"/>
        <v>33.401600000000002</v>
      </c>
      <c r="AE103" s="279">
        <f t="shared" si="51"/>
        <v>1203.4319526627219</v>
      </c>
      <c r="AF103" s="274">
        <f t="shared" si="52"/>
        <v>97.115522511177858</v>
      </c>
      <c r="AG103" s="275">
        <f t="shared" si="53"/>
        <v>105.17540831441246</v>
      </c>
      <c r="AH103" s="176">
        <v>14</v>
      </c>
      <c r="AI103" s="375">
        <v>-2.2000000000000002</v>
      </c>
      <c r="AJ103" s="178">
        <v>57</v>
      </c>
      <c r="AK103" s="178">
        <v>90</v>
      </c>
      <c r="AL103" s="176">
        <v>24</v>
      </c>
      <c r="AM103" s="280">
        <v>0.55000000000000004</v>
      </c>
      <c r="AN103" s="280">
        <v>-0.08</v>
      </c>
      <c r="AO103" s="254">
        <v>0.04</v>
      </c>
      <c r="AP103" s="280"/>
      <c r="AQ103" s="281"/>
      <c r="AR103" s="281"/>
      <c r="AS103" s="459"/>
    </row>
    <row r="104" spans="1:45" s="110" customFormat="1" ht="15" customHeight="1" thickBot="1" x14ac:dyDescent="0.3">
      <c r="A104" s="376" t="s">
        <v>278</v>
      </c>
      <c r="B104" s="49">
        <v>53</v>
      </c>
      <c r="C104" s="174">
        <v>476</v>
      </c>
      <c r="D104" s="268"/>
      <c r="E104" s="49">
        <v>4109154</v>
      </c>
      <c r="F104" s="49" t="s">
        <v>242</v>
      </c>
      <c r="G104" s="49" t="s">
        <v>54</v>
      </c>
      <c r="H104" s="49">
        <v>150</v>
      </c>
      <c r="I104" s="49">
        <v>150</v>
      </c>
      <c r="J104" s="376" t="s">
        <v>584</v>
      </c>
      <c r="K104" s="49">
        <v>1671036</v>
      </c>
      <c r="L104" s="272">
        <v>43541</v>
      </c>
      <c r="M104" s="49">
        <v>80</v>
      </c>
      <c r="N104" s="49" t="s">
        <v>224</v>
      </c>
      <c r="O104" s="49" t="s">
        <v>224</v>
      </c>
      <c r="P104" s="272">
        <v>43681</v>
      </c>
      <c r="Q104" s="49">
        <v>525</v>
      </c>
      <c r="R104" s="49">
        <v>730</v>
      </c>
      <c r="S104" s="49">
        <v>725</v>
      </c>
      <c r="T104" s="75">
        <v>814</v>
      </c>
      <c r="U104" s="273">
        <f t="shared" si="44"/>
        <v>3.6502242152466366</v>
      </c>
      <c r="V104" s="383">
        <v>984</v>
      </c>
      <c r="W104" s="273">
        <f t="shared" si="45"/>
        <v>3.4</v>
      </c>
      <c r="X104" s="273">
        <f t="shared" si="46"/>
        <v>3.6176470588235294</v>
      </c>
      <c r="Y104" s="49">
        <v>1240</v>
      </c>
      <c r="Z104" s="274">
        <f t="shared" si="47"/>
        <v>3.55</v>
      </c>
      <c r="AA104" s="275">
        <f t="shared" si="48"/>
        <v>91.360294117647044</v>
      </c>
      <c r="AB104" s="276">
        <f t="shared" si="49"/>
        <v>3.6257309941520468</v>
      </c>
      <c r="AC104" s="277">
        <v>37</v>
      </c>
      <c r="AD104" s="278">
        <f t="shared" si="50"/>
        <v>38.234200000000001</v>
      </c>
      <c r="AE104" s="279">
        <f t="shared" si="51"/>
        <v>1291.3366336633662</v>
      </c>
      <c r="AF104" s="274">
        <f t="shared" si="52"/>
        <v>104.20932537029853</v>
      </c>
      <c r="AG104" s="275">
        <f t="shared" si="53"/>
        <v>97.784809743972787</v>
      </c>
      <c r="AH104" s="176">
        <v>12</v>
      </c>
      <c r="AI104" s="375">
        <v>-0.6</v>
      </c>
      <c r="AJ104" s="178">
        <v>54</v>
      </c>
      <c r="AK104" s="178">
        <v>84</v>
      </c>
      <c r="AL104" s="176">
        <v>23</v>
      </c>
      <c r="AM104" s="280">
        <v>0.27</v>
      </c>
      <c r="AN104" s="280">
        <v>-0.12</v>
      </c>
      <c r="AO104" s="254">
        <v>0.01</v>
      </c>
      <c r="AP104" s="280"/>
      <c r="AQ104" s="281"/>
      <c r="AR104" s="281"/>
      <c r="AS104" s="459"/>
    </row>
    <row r="105" spans="1:45" s="110" customFormat="1" ht="15" customHeight="1" thickBot="1" x14ac:dyDescent="0.3">
      <c r="A105" s="376" t="s">
        <v>307</v>
      </c>
      <c r="B105" s="49">
        <v>53</v>
      </c>
      <c r="C105" s="174">
        <v>481</v>
      </c>
      <c r="D105" s="268"/>
      <c r="E105" s="49">
        <v>4058182</v>
      </c>
      <c r="F105" s="49" t="s">
        <v>242</v>
      </c>
      <c r="G105" s="49" t="s">
        <v>54</v>
      </c>
      <c r="H105" s="49" t="s">
        <v>309</v>
      </c>
      <c r="I105" s="49" t="s">
        <v>309</v>
      </c>
      <c r="J105" s="376" t="s">
        <v>596</v>
      </c>
      <c r="K105" s="49">
        <v>1522080</v>
      </c>
      <c r="L105" s="272">
        <v>43523</v>
      </c>
      <c r="M105" s="49">
        <v>86</v>
      </c>
      <c r="N105" s="49" t="s">
        <v>224</v>
      </c>
      <c r="O105" s="49" t="s">
        <v>224</v>
      </c>
      <c r="P105" s="272">
        <v>43716</v>
      </c>
      <c r="Q105" s="49">
        <v>659</v>
      </c>
      <c r="R105" s="49">
        <v>650</v>
      </c>
      <c r="S105" s="49">
        <v>692</v>
      </c>
      <c r="T105" s="75">
        <v>732</v>
      </c>
      <c r="U105" s="273">
        <f t="shared" si="44"/>
        <v>3.0373443983402488</v>
      </c>
      <c r="V105" s="383">
        <v>922</v>
      </c>
      <c r="W105" s="273">
        <f t="shared" si="45"/>
        <v>3.8</v>
      </c>
      <c r="X105" s="273">
        <f t="shared" si="46"/>
        <v>3.1793103448275861</v>
      </c>
      <c r="Y105" s="49">
        <v>1186</v>
      </c>
      <c r="Z105" s="274">
        <f t="shared" si="47"/>
        <v>3.7833333333333332</v>
      </c>
      <c r="AA105" s="275">
        <f t="shared" si="48"/>
        <v>97.365196078431353</v>
      </c>
      <c r="AB105" s="276">
        <f t="shared" si="49"/>
        <v>3.2944444444444443</v>
      </c>
      <c r="AC105" s="277">
        <v>38</v>
      </c>
      <c r="AD105" s="278">
        <f t="shared" si="50"/>
        <v>38.561</v>
      </c>
      <c r="AE105" s="279">
        <f t="shared" si="51"/>
        <v>1196.9101796407185</v>
      </c>
      <c r="AF105" s="274">
        <f t="shared" si="52"/>
        <v>96.58922321080631</v>
      </c>
      <c r="AG105" s="275">
        <f t="shared" si="53"/>
        <v>96.977209644618824</v>
      </c>
      <c r="AH105" s="176">
        <v>14</v>
      </c>
      <c r="AI105" s="375">
        <v>-0.2</v>
      </c>
      <c r="AJ105" s="178">
        <v>58</v>
      </c>
      <c r="AK105" s="178">
        <v>95</v>
      </c>
      <c r="AL105" s="176">
        <v>20</v>
      </c>
      <c r="AM105" s="280">
        <v>0.32</v>
      </c>
      <c r="AN105" s="280">
        <v>0.12</v>
      </c>
      <c r="AO105" s="254">
        <v>0.01</v>
      </c>
      <c r="AP105" s="280"/>
      <c r="AQ105" s="281"/>
      <c r="AR105" s="281"/>
      <c r="AS105" s="459"/>
    </row>
    <row r="106" spans="1:45" s="110" customFormat="1" ht="15" customHeight="1" thickBot="1" x14ac:dyDescent="0.3">
      <c r="A106" s="376" t="s">
        <v>295</v>
      </c>
      <c r="B106" s="49">
        <v>53</v>
      </c>
      <c r="C106" s="174">
        <v>479</v>
      </c>
      <c r="D106" s="268"/>
      <c r="E106" s="49">
        <v>4131954</v>
      </c>
      <c r="F106" s="49" t="s">
        <v>242</v>
      </c>
      <c r="G106" s="49" t="s">
        <v>54</v>
      </c>
      <c r="H106" s="49">
        <v>9509</v>
      </c>
      <c r="I106" s="49">
        <v>9509</v>
      </c>
      <c r="J106" s="376" t="s">
        <v>297</v>
      </c>
      <c r="K106" s="49">
        <v>1368570</v>
      </c>
      <c r="L106" s="272">
        <v>43492</v>
      </c>
      <c r="M106" s="49">
        <v>82</v>
      </c>
      <c r="N106" s="49" t="s">
        <v>224</v>
      </c>
      <c r="O106" s="49" t="s">
        <v>224</v>
      </c>
      <c r="P106" s="272">
        <v>43714</v>
      </c>
      <c r="Q106" s="49">
        <v>818</v>
      </c>
      <c r="R106" s="49">
        <v>762</v>
      </c>
      <c r="S106" s="49">
        <v>771</v>
      </c>
      <c r="T106" s="75">
        <v>842</v>
      </c>
      <c r="U106" s="273">
        <f t="shared" si="44"/>
        <v>3.0955882352941178</v>
      </c>
      <c r="V106" s="383">
        <v>1066</v>
      </c>
      <c r="W106" s="273">
        <f t="shared" si="45"/>
        <v>4.4800000000000004</v>
      </c>
      <c r="X106" s="273">
        <f t="shared" si="46"/>
        <v>3.3208722741433023</v>
      </c>
      <c r="Y106" s="49">
        <v>1262</v>
      </c>
      <c r="Z106" s="287">
        <f t="shared" si="47"/>
        <v>3.5</v>
      </c>
      <c r="AA106" s="276">
        <f t="shared" si="48"/>
        <v>90.073529411764696</v>
      </c>
      <c r="AB106" s="276">
        <f t="shared" si="49"/>
        <v>3.2276214833759589</v>
      </c>
      <c r="AC106" s="277">
        <v>37</v>
      </c>
      <c r="AD106" s="277">
        <f t="shared" si="50"/>
        <v>36.401600000000002</v>
      </c>
      <c r="AE106" s="203">
        <f t="shared" si="51"/>
        <v>1191.3550295857988</v>
      </c>
      <c r="AF106" s="287">
        <f t="shared" si="52"/>
        <v>96.140929230396495</v>
      </c>
      <c r="AG106" s="276">
        <f t="shared" si="53"/>
        <v>93.107229321080595</v>
      </c>
      <c r="AH106" s="176">
        <v>12</v>
      </c>
      <c r="AI106" s="375">
        <v>-0.9</v>
      </c>
      <c r="AJ106" s="178">
        <v>67</v>
      </c>
      <c r="AK106" s="178">
        <v>106</v>
      </c>
      <c r="AL106" s="176">
        <v>21</v>
      </c>
      <c r="AM106" s="280">
        <v>0.52</v>
      </c>
      <c r="AN106" s="280">
        <v>0.03</v>
      </c>
      <c r="AO106" s="254">
        <v>0.03</v>
      </c>
      <c r="AP106" s="280"/>
      <c r="AQ106" s="281"/>
      <c r="AR106" s="281"/>
      <c r="AS106" s="459"/>
    </row>
    <row r="107" spans="1:45" s="110" customFormat="1" ht="15" customHeight="1" thickBot="1" x14ac:dyDescent="0.3">
      <c r="A107" s="376" t="s">
        <v>307</v>
      </c>
      <c r="B107" s="49">
        <v>53</v>
      </c>
      <c r="C107" s="174">
        <v>482</v>
      </c>
      <c r="D107" s="268"/>
      <c r="E107" s="49">
        <v>4058176</v>
      </c>
      <c r="F107" s="49" t="s">
        <v>242</v>
      </c>
      <c r="G107" s="49" t="s">
        <v>54</v>
      </c>
      <c r="H107" s="49" t="s">
        <v>308</v>
      </c>
      <c r="I107" s="49" t="s">
        <v>308</v>
      </c>
      <c r="J107" s="376" t="s">
        <v>596</v>
      </c>
      <c r="K107" s="49">
        <v>1522084</v>
      </c>
      <c r="L107" s="272">
        <v>43530</v>
      </c>
      <c r="M107" s="49">
        <v>88</v>
      </c>
      <c r="N107" s="49" t="s">
        <v>224</v>
      </c>
      <c r="O107" s="49" t="s">
        <v>224</v>
      </c>
      <c r="P107" s="272">
        <v>43716</v>
      </c>
      <c r="Q107" s="49">
        <v>694</v>
      </c>
      <c r="R107" s="49">
        <v>650</v>
      </c>
      <c r="S107" s="49">
        <v>752</v>
      </c>
      <c r="T107" s="75">
        <v>684</v>
      </c>
      <c r="U107" s="273">
        <f t="shared" si="44"/>
        <v>2.9230769230769229</v>
      </c>
      <c r="V107" s="383">
        <v>936</v>
      </c>
      <c r="W107" s="273">
        <f t="shared" si="45"/>
        <v>5.04</v>
      </c>
      <c r="X107" s="273">
        <f t="shared" si="46"/>
        <v>3.3074204946996466</v>
      </c>
      <c r="Y107" s="49">
        <v>1086</v>
      </c>
      <c r="Z107" s="274">
        <f t="shared" si="47"/>
        <v>3.35</v>
      </c>
      <c r="AA107" s="275">
        <f t="shared" si="48"/>
        <v>86.213235294117638</v>
      </c>
      <c r="AB107" s="276">
        <f t="shared" si="49"/>
        <v>3.0764872521246458</v>
      </c>
      <c r="AC107" s="277">
        <v>35</v>
      </c>
      <c r="AD107" s="278">
        <f t="shared" si="50"/>
        <v>35.822800000000001</v>
      </c>
      <c r="AE107" s="279">
        <f t="shared" si="51"/>
        <v>1127.5688622754492</v>
      </c>
      <c r="AF107" s="274">
        <f t="shared" si="52"/>
        <v>90.993461645192582</v>
      </c>
      <c r="AG107" s="275">
        <f t="shared" si="53"/>
        <v>88.603348469655117</v>
      </c>
      <c r="AH107" s="176">
        <v>13</v>
      </c>
      <c r="AI107" s="375">
        <v>-0.4</v>
      </c>
      <c r="AJ107" s="178">
        <v>57</v>
      </c>
      <c r="AK107" s="178">
        <v>93</v>
      </c>
      <c r="AL107" s="176">
        <v>25</v>
      </c>
      <c r="AM107" s="280">
        <v>0.28000000000000003</v>
      </c>
      <c r="AN107" s="280">
        <v>0.13</v>
      </c>
      <c r="AO107" s="254">
        <v>0.03</v>
      </c>
      <c r="AP107" s="280"/>
      <c r="AQ107" s="281"/>
      <c r="AR107" s="281"/>
      <c r="AS107" s="459"/>
    </row>
    <row r="108" spans="1:45" s="110" customFormat="1" ht="15" customHeight="1" x14ac:dyDescent="0.25">
      <c r="A108" s="533" t="s">
        <v>368</v>
      </c>
      <c r="B108" s="385"/>
      <c r="C108" s="384"/>
      <c r="D108" s="385"/>
      <c r="E108" s="385"/>
      <c r="F108" s="385"/>
      <c r="G108" s="385"/>
      <c r="H108" s="385"/>
      <c r="I108" s="385"/>
      <c r="J108" s="533" t="s">
        <v>608</v>
      </c>
      <c r="K108" s="384"/>
      <c r="L108" s="386"/>
      <c r="M108" s="108">
        <f>AVERAGE(M101:M107)</f>
        <v>84.285714285714292</v>
      </c>
      <c r="N108" s="384"/>
      <c r="O108" s="384"/>
      <c r="P108" s="387"/>
      <c r="Q108" s="108">
        <f t="shared" ref="Q108:AO108" si="54">AVERAGE(Q101:Q107)</f>
        <v>708.85714285714289</v>
      </c>
      <c r="R108" s="352">
        <f t="shared" si="54"/>
        <v>709.71428571428567</v>
      </c>
      <c r="S108" s="352">
        <f t="shared" si="54"/>
        <v>733.85714285714289</v>
      </c>
      <c r="T108" s="109">
        <f t="shared" si="54"/>
        <v>791.42857142857144</v>
      </c>
      <c r="U108" s="388">
        <f t="shared" si="54"/>
        <v>3.1459156214548996</v>
      </c>
      <c r="V108" s="109">
        <f t="shared" si="54"/>
        <v>996.85714285714289</v>
      </c>
      <c r="W108" s="388">
        <f t="shared" si="54"/>
        <v>4.1085714285714285</v>
      </c>
      <c r="X108" s="388">
        <f t="shared" si="54"/>
        <v>3.3147633399224787</v>
      </c>
      <c r="Y108" s="352">
        <f t="shared" si="54"/>
        <v>1257.7142857142858</v>
      </c>
      <c r="Z108" s="389">
        <f t="shared" si="54"/>
        <v>3.8857142857142861</v>
      </c>
      <c r="AA108" s="389">
        <f t="shared" si="54"/>
        <v>99.999999999999986</v>
      </c>
      <c r="AB108" s="389">
        <f t="shared" si="54"/>
        <v>3.388541245401278</v>
      </c>
      <c r="AC108" s="390">
        <f t="shared" si="54"/>
        <v>37.142857142857146</v>
      </c>
      <c r="AD108" s="390">
        <f t="shared" si="54"/>
        <v>37.287114285714289</v>
      </c>
      <c r="AE108" s="352">
        <f t="shared" si="54"/>
        <v>1239.1756966804237</v>
      </c>
      <c r="AF108" s="389">
        <f t="shared" si="54"/>
        <v>100.00000000000001</v>
      </c>
      <c r="AG108" s="389">
        <f t="shared" si="54"/>
        <v>100</v>
      </c>
      <c r="AH108" s="391">
        <f t="shared" si="54"/>
        <v>12.571428571428571</v>
      </c>
      <c r="AI108" s="391">
        <f t="shared" si="54"/>
        <v>-0.84285714285714308</v>
      </c>
      <c r="AJ108" s="391">
        <f t="shared" si="54"/>
        <v>60.714285714285715</v>
      </c>
      <c r="AK108" s="391">
        <f t="shared" si="54"/>
        <v>97.571428571428569</v>
      </c>
      <c r="AL108" s="391">
        <f t="shared" si="54"/>
        <v>23</v>
      </c>
      <c r="AM108" s="392">
        <f t="shared" si="54"/>
        <v>0.45857142857142857</v>
      </c>
      <c r="AN108" s="392">
        <f t="shared" si="54"/>
        <v>5.7142857142857151E-3</v>
      </c>
      <c r="AO108" s="393">
        <f t="shared" si="54"/>
        <v>3.0000000000000002E-2</v>
      </c>
      <c r="AP108" s="394"/>
      <c r="AQ108" s="109"/>
      <c r="AR108" s="109"/>
      <c r="AS108" s="459"/>
    </row>
    <row r="109" spans="1:45" s="110" customFormat="1" ht="15" customHeight="1" x14ac:dyDescent="0.25">
      <c r="A109" s="516"/>
      <c r="D109" s="58"/>
      <c r="E109" s="344"/>
      <c r="F109" s="110" t="s">
        <v>81</v>
      </c>
      <c r="J109" s="516"/>
      <c r="L109" s="339"/>
      <c r="P109" s="339"/>
      <c r="R109" s="344"/>
      <c r="S109" s="344"/>
      <c r="T109" s="91"/>
      <c r="U109" s="345"/>
      <c r="V109" s="346"/>
      <c r="W109" s="345"/>
      <c r="X109" s="345"/>
      <c r="Y109" s="344"/>
      <c r="Z109" s="344"/>
      <c r="AA109" s="344"/>
      <c r="AB109" s="347"/>
      <c r="AC109" s="348"/>
      <c r="AD109" s="348"/>
      <c r="AE109" s="349"/>
      <c r="AF109" s="348"/>
      <c r="AG109" s="348"/>
      <c r="AH109" s="351"/>
      <c r="AI109" s="352"/>
      <c r="AJ109" s="109"/>
      <c r="AK109" s="91"/>
      <c r="AL109" s="353"/>
      <c r="AM109" s="381"/>
      <c r="AN109" s="381"/>
      <c r="AO109" s="354"/>
      <c r="AP109" s="353"/>
      <c r="AQ109" s="355"/>
      <c r="AR109" s="355"/>
      <c r="AS109" s="459"/>
    </row>
    <row r="110" spans="1:45" s="110" customFormat="1" ht="15" customHeight="1" thickBot="1" x14ac:dyDescent="0.3">
      <c r="A110" s="516" t="s">
        <v>575</v>
      </c>
      <c r="B110" s="93"/>
      <c r="D110" s="93"/>
      <c r="E110" s="93"/>
      <c r="F110" s="93"/>
      <c r="G110" s="93"/>
      <c r="H110" s="93"/>
      <c r="I110" s="93"/>
      <c r="J110" s="532"/>
      <c r="K110" s="93"/>
      <c r="L110" s="361"/>
      <c r="M110" s="93"/>
      <c r="N110" s="93"/>
      <c r="O110" s="93"/>
      <c r="P110" s="361"/>
      <c r="Q110" s="93"/>
      <c r="R110" s="363"/>
      <c r="S110" s="363"/>
      <c r="T110" s="91"/>
      <c r="U110" s="345"/>
      <c r="V110" s="346"/>
      <c r="W110" s="345"/>
      <c r="X110" s="345"/>
      <c r="Y110" s="344"/>
      <c r="Z110" s="344"/>
      <c r="AA110" s="344"/>
      <c r="AB110" s="347"/>
      <c r="AC110" s="348"/>
      <c r="AD110" s="348"/>
      <c r="AE110" s="349"/>
      <c r="AF110" s="348"/>
      <c r="AG110" s="348"/>
      <c r="AH110" s="351"/>
      <c r="AI110" s="352"/>
      <c r="AJ110" s="109"/>
      <c r="AK110" s="91"/>
      <c r="AL110" s="353"/>
      <c r="AM110" s="381"/>
      <c r="AN110" s="381"/>
      <c r="AO110" s="354"/>
      <c r="AP110" s="353"/>
      <c r="AQ110" s="355"/>
      <c r="AR110" s="355"/>
      <c r="AS110" s="459"/>
    </row>
    <row r="111" spans="1:45" s="110" customFormat="1" ht="15" customHeight="1" thickBot="1" x14ac:dyDescent="0.3">
      <c r="A111" s="376" t="s">
        <v>112</v>
      </c>
      <c r="B111" s="49">
        <v>52</v>
      </c>
      <c r="C111" s="174">
        <v>512</v>
      </c>
      <c r="D111" s="268"/>
      <c r="E111" s="269">
        <v>3607847</v>
      </c>
      <c r="F111" s="49" t="s">
        <v>320</v>
      </c>
      <c r="G111" s="49" t="s">
        <v>281</v>
      </c>
      <c r="H111" s="49">
        <v>6</v>
      </c>
      <c r="I111" s="49" t="s">
        <v>530</v>
      </c>
      <c r="J111" s="520" t="s">
        <v>595</v>
      </c>
      <c r="K111" s="383">
        <v>2962670</v>
      </c>
      <c r="L111" s="272">
        <v>43532</v>
      </c>
      <c r="M111" s="49">
        <v>70</v>
      </c>
      <c r="N111" s="49" t="s">
        <v>224</v>
      </c>
      <c r="O111" s="49" t="s">
        <v>224</v>
      </c>
      <c r="P111" s="272">
        <v>43678</v>
      </c>
      <c r="Q111" s="49">
        <v>600</v>
      </c>
      <c r="R111" s="49">
        <v>656</v>
      </c>
      <c r="S111" s="49">
        <v>802</v>
      </c>
      <c r="T111" s="75">
        <v>756</v>
      </c>
      <c r="U111" s="273">
        <f t="shared" ref="U111:U119" si="55">$T111/($T$6-$L111)</f>
        <v>3.2586206896551726</v>
      </c>
      <c r="V111" s="64">
        <v>952</v>
      </c>
      <c r="W111" s="273">
        <f t="shared" ref="W111:W119" si="56">($V111-$T111)/50</f>
        <v>3.92</v>
      </c>
      <c r="X111" s="273">
        <f t="shared" ref="X111:X119" si="57">$V111/($V$6-L111)</f>
        <v>3.3879003558718863</v>
      </c>
      <c r="Y111" s="64">
        <v>1272</v>
      </c>
      <c r="Z111" s="287">
        <f t="shared" ref="Z111:Z119" si="58">($Y111-$T111)/120</f>
        <v>4.3</v>
      </c>
      <c r="AA111" s="276">
        <f t="shared" ref="AA111:AA119" si="59">($Z111/$Z$120)*100</f>
        <v>119.93801652892562</v>
      </c>
      <c r="AB111" s="276">
        <f t="shared" ref="AB111:AB119" si="60">$Y111/($Y$4-L111)</f>
        <v>3.6239316239316239</v>
      </c>
      <c r="AC111" s="277">
        <v>34</v>
      </c>
      <c r="AD111" s="277">
        <f t="shared" ref="AD111:AD119" si="61">$AC111+(0.0374*(365-($AC$5-$L111)))</f>
        <v>34.897599999999997</v>
      </c>
      <c r="AE111" s="203">
        <f t="shared" ref="AE111:AE119" si="62">($S111+(($Y111-$Q111)/($Y$4-$P111))*160)</f>
        <v>1326.4878048780488</v>
      </c>
      <c r="AF111" s="287">
        <f t="shared" ref="AF111:AF119" si="63">($AE111/$AE$120)*100</f>
        <v>107.22632377403151</v>
      </c>
      <c r="AG111" s="276">
        <f t="shared" ref="AG111:AG119" si="64">(0.5*$AA111)+(0.5*$AF111)</f>
        <v>113.58217015147856</v>
      </c>
      <c r="AH111" s="375">
        <v>8.3000000000000007</v>
      </c>
      <c r="AI111" s="375">
        <v>2.2000000000000002</v>
      </c>
      <c r="AJ111" s="375">
        <v>69.400000000000006</v>
      </c>
      <c r="AK111" s="375">
        <v>101.8</v>
      </c>
      <c r="AL111" s="375">
        <v>19.399999999999999</v>
      </c>
      <c r="AM111" s="316">
        <v>0.23</v>
      </c>
      <c r="AN111" s="316">
        <v>0.83</v>
      </c>
      <c r="AO111" s="317">
        <v>-9.0999999999999998E-2</v>
      </c>
      <c r="AP111" s="318"/>
      <c r="AQ111" s="64"/>
      <c r="AR111" s="64"/>
    </row>
    <row r="112" spans="1:45" s="110" customFormat="1" ht="15" hidden="1" customHeight="1" thickBot="1" x14ac:dyDescent="0.3">
      <c r="A112" s="376" t="s">
        <v>112</v>
      </c>
      <c r="B112" s="508">
        <v>52</v>
      </c>
      <c r="C112" s="509">
        <v>507</v>
      </c>
      <c r="D112" s="268"/>
      <c r="E112" s="395">
        <v>3634273</v>
      </c>
      <c r="F112" s="49" t="s">
        <v>320</v>
      </c>
      <c r="G112" s="49" t="s">
        <v>281</v>
      </c>
      <c r="H112" s="49">
        <v>4</v>
      </c>
      <c r="I112" s="49" t="s">
        <v>528</v>
      </c>
      <c r="J112" s="520" t="s">
        <v>325</v>
      </c>
      <c r="K112" s="71">
        <v>2581392</v>
      </c>
      <c r="L112" s="396">
        <v>43532</v>
      </c>
      <c r="M112" s="49">
        <v>70</v>
      </c>
      <c r="N112" s="49" t="s">
        <v>224</v>
      </c>
      <c r="O112" s="49" t="s">
        <v>224</v>
      </c>
      <c r="P112" s="272">
        <v>43678</v>
      </c>
      <c r="Q112" s="49">
        <v>615</v>
      </c>
      <c r="R112" s="49">
        <v>730</v>
      </c>
      <c r="S112" s="49">
        <v>730</v>
      </c>
      <c r="T112" s="75">
        <v>784</v>
      </c>
      <c r="U112" s="273">
        <f t="shared" si="55"/>
        <v>3.3793103448275863</v>
      </c>
      <c r="V112" s="75">
        <v>980</v>
      </c>
      <c r="W112" s="273">
        <f t="shared" si="56"/>
        <v>3.92</v>
      </c>
      <c r="X112" s="273">
        <f t="shared" si="57"/>
        <v>3.487544483985765</v>
      </c>
      <c r="Y112" s="49">
        <v>1208</v>
      </c>
      <c r="Z112" s="274">
        <f t="shared" si="58"/>
        <v>3.5333333333333332</v>
      </c>
      <c r="AA112" s="275">
        <f t="shared" si="59"/>
        <v>98.553719008264466</v>
      </c>
      <c r="AB112" s="276">
        <f t="shared" si="60"/>
        <v>3.4415954415954415</v>
      </c>
      <c r="AC112" s="277">
        <v>31</v>
      </c>
      <c r="AD112" s="278">
        <f t="shared" si="61"/>
        <v>31.897600000000001</v>
      </c>
      <c r="AE112" s="279">
        <f t="shared" si="62"/>
        <v>1192.8292682926829</v>
      </c>
      <c r="AF112" s="274">
        <f t="shared" si="63"/>
        <v>96.422068004500886</v>
      </c>
      <c r="AG112" s="275">
        <f t="shared" si="64"/>
        <v>97.487893506382676</v>
      </c>
      <c r="AH112" s="179">
        <v>11.1</v>
      </c>
      <c r="AI112" s="375">
        <v>1.6</v>
      </c>
      <c r="AJ112" s="375">
        <v>63.5</v>
      </c>
      <c r="AK112" s="375">
        <v>91.1</v>
      </c>
      <c r="AL112" s="179">
        <v>18.3</v>
      </c>
      <c r="AM112" s="280">
        <v>-0.12</v>
      </c>
      <c r="AN112" s="280">
        <v>0.9</v>
      </c>
      <c r="AO112" s="254">
        <v>-0.10199999999999999</v>
      </c>
      <c r="AP112" s="181"/>
      <c r="AQ112" s="281"/>
      <c r="AR112" s="281"/>
      <c r="AS112" s="459"/>
    </row>
    <row r="113" spans="1:45" s="110" customFormat="1" ht="15" customHeight="1" thickBot="1" x14ac:dyDescent="0.3">
      <c r="A113" s="376" t="s">
        <v>112</v>
      </c>
      <c r="B113" s="49">
        <v>52</v>
      </c>
      <c r="C113" s="174">
        <v>511</v>
      </c>
      <c r="D113" s="268"/>
      <c r="E113" s="269">
        <v>3634271</v>
      </c>
      <c r="F113" s="49" t="s">
        <v>320</v>
      </c>
      <c r="G113" s="49" t="s">
        <v>281</v>
      </c>
      <c r="H113" s="49">
        <v>9</v>
      </c>
      <c r="I113" s="49" t="s">
        <v>529</v>
      </c>
      <c r="J113" s="520" t="s">
        <v>325</v>
      </c>
      <c r="K113" s="71">
        <v>2588950</v>
      </c>
      <c r="L113" s="541">
        <v>43528</v>
      </c>
      <c r="M113" s="49">
        <v>85</v>
      </c>
      <c r="N113" s="49" t="s">
        <v>224</v>
      </c>
      <c r="O113" s="49" t="s">
        <v>224</v>
      </c>
      <c r="P113" s="272">
        <v>43678</v>
      </c>
      <c r="Q113" s="49">
        <v>650</v>
      </c>
      <c r="R113" s="49">
        <v>820</v>
      </c>
      <c r="S113" s="49">
        <v>824</v>
      </c>
      <c r="T113" s="75">
        <v>874</v>
      </c>
      <c r="U113" s="273">
        <f t="shared" si="55"/>
        <v>3.7033898305084745</v>
      </c>
      <c r="V113" s="75">
        <v>1100</v>
      </c>
      <c r="W113" s="273">
        <f t="shared" si="56"/>
        <v>4.5199999999999996</v>
      </c>
      <c r="X113" s="273">
        <f t="shared" si="57"/>
        <v>3.8596491228070176</v>
      </c>
      <c r="Y113" s="49">
        <v>1362</v>
      </c>
      <c r="Z113" s="274">
        <f t="shared" si="58"/>
        <v>4.0666666666666664</v>
      </c>
      <c r="AA113" s="275">
        <f t="shared" si="59"/>
        <v>113.4297520661157</v>
      </c>
      <c r="AB113" s="276">
        <f t="shared" si="60"/>
        <v>3.8366197183098594</v>
      </c>
      <c r="AC113" s="277">
        <v>40</v>
      </c>
      <c r="AD113" s="278">
        <f t="shared" si="61"/>
        <v>40.747999999999998</v>
      </c>
      <c r="AE113" s="279">
        <f t="shared" si="62"/>
        <v>1379.7073170731708</v>
      </c>
      <c r="AF113" s="274">
        <f t="shared" si="63"/>
        <v>111.5283102866439</v>
      </c>
      <c r="AG113" s="275">
        <f t="shared" si="64"/>
        <v>112.47903117637981</v>
      </c>
      <c r="AH113" s="179">
        <v>8.1999999999999993</v>
      </c>
      <c r="AI113" s="375">
        <v>3.3</v>
      </c>
      <c r="AJ113" s="375">
        <v>74.099999999999994</v>
      </c>
      <c r="AK113" s="375">
        <v>107</v>
      </c>
      <c r="AL113" s="179">
        <v>17.7</v>
      </c>
      <c r="AM113" s="280">
        <v>0.14000000000000001</v>
      </c>
      <c r="AN113" s="280">
        <v>0.76</v>
      </c>
      <c r="AO113" s="254">
        <v>-8.4000000000000005E-2</v>
      </c>
      <c r="AP113" s="181"/>
      <c r="AQ113" s="281"/>
      <c r="AR113" s="281"/>
      <c r="AS113" s="459"/>
    </row>
    <row r="114" spans="1:45" s="110" customFormat="1" ht="15" customHeight="1" thickBot="1" x14ac:dyDescent="0.3">
      <c r="A114" s="376" t="s">
        <v>112</v>
      </c>
      <c r="B114" s="49">
        <v>52</v>
      </c>
      <c r="C114" s="174">
        <v>509</v>
      </c>
      <c r="D114" s="268"/>
      <c r="E114" s="383">
        <v>3634275</v>
      </c>
      <c r="F114" s="49" t="s">
        <v>320</v>
      </c>
      <c r="G114" s="49" t="s">
        <v>281</v>
      </c>
      <c r="H114" s="49">
        <v>3</v>
      </c>
      <c r="I114" s="49" t="s">
        <v>527</v>
      </c>
      <c r="J114" s="520" t="s">
        <v>325</v>
      </c>
      <c r="K114" s="397">
        <v>2580070</v>
      </c>
      <c r="L114" s="398">
        <v>43503</v>
      </c>
      <c r="M114" s="49">
        <v>70</v>
      </c>
      <c r="N114" s="49" t="s">
        <v>224</v>
      </c>
      <c r="O114" s="49" t="s">
        <v>224</v>
      </c>
      <c r="P114" s="272">
        <v>43678</v>
      </c>
      <c r="Q114" s="49">
        <v>600</v>
      </c>
      <c r="R114" s="49">
        <v>794</v>
      </c>
      <c r="S114" s="64">
        <v>825</v>
      </c>
      <c r="T114" s="75">
        <v>864</v>
      </c>
      <c r="U114" s="273">
        <f t="shared" si="55"/>
        <v>3.3103448275862069</v>
      </c>
      <c r="V114" s="75">
        <v>1034</v>
      </c>
      <c r="W114" s="273">
        <f t="shared" si="56"/>
        <v>3.4</v>
      </c>
      <c r="X114" s="273">
        <f t="shared" si="57"/>
        <v>3.3354838709677419</v>
      </c>
      <c r="Y114" s="49">
        <v>1306</v>
      </c>
      <c r="Z114" s="274">
        <f t="shared" si="58"/>
        <v>3.6833333333333331</v>
      </c>
      <c r="AA114" s="275">
        <f t="shared" si="59"/>
        <v>102.73760330578511</v>
      </c>
      <c r="AB114" s="276">
        <f t="shared" si="60"/>
        <v>3.4368421052631577</v>
      </c>
      <c r="AC114" s="277">
        <v>37</v>
      </c>
      <c r="AD114" s="278">
        <f t="shared" si="61"/>
        <v>36.813000000000002</v>
      </c>
      <c r="AE114" s="279">
        <f t="shared" si="62"/>
        <v>1376.0243902439024</v>
      </c>
      <c r="AF114" s="274">
        <f t="shared" si="63"/>
        <v>111.23060177912581</v>
      </c>
      <c r="AG114" s="275">
        <f t="shared" si="64"/>
        <v>106.98410254245546</v>
      </c>
      <c r="AH114" s="179">
        <v>9.4</v>
      </c>
      <c r="AI114" s="375">
        <v>2.8</v>
      </c>
      <c r="AJ114" s="375">
        <v>66.900000000000006</v>
      </c>
      <c r="AK114" s="375">
        <v>97</v>
      </c>
      <c r="AL114" s="179">
        <v>21</v>
      </c>
      <c r="AM114" s="280">
        <v>0.05</v>
      </c>
      <c r="AN114" s="280">
        <v>0.78</v>
      </c>
      <c r="AO114" s="254">
        <v>-0.106</v>
      </c>
      <c r="AP114" s="181"/>
      <c r="AQ114" s="281"/>
      <c r="AR114" s="281"/>
      <c r="AS114" s="459"/>
    </row>
    <row r="115" spans="1:45" s="110" customFormat="1" ht="15" hidden="1" customHeight="1" thickBot="1" x14ac:dyDescent="0.3">
      <c r="A115" s="376" t="s">
        <v>112</v>
      </c>
      <c r="B115" s="508">
        <v>52</v>
      </c>
      <c r="C115" s="509">
        <v>510</v>
      </c>
      <c r="D115" s="268"/>
      <c r="E115" s="383">
        <v>3634272</v>
      </c>
      <c r="F115" s="49" t="s">
        <v>320</v>
      </c>
      <c r="G115" s="49" t="s">
        <v>281</v>
      </c>
      <c r="H115" s="49">
        <v>10</v>
      </c>
      <c r="I115" s="49" t="s">
        <v>521</v>
      </c>
      <c r="J115" s="520" t="s">
        <v>325</v>
      </c>
      <c r="K115" s="399">
        <v>2719415</v>
      </c>
      <c r="L115" s="400">
        <v>43495</v>
      </c>
      <c r="M115" s="49">
        <v>76</v>
      </c>
      <c r="N115" s="49" t="s">
        <v>224</v>
      </c>
      <c r="O115" s="49" t="s">
        <v>224</v>
      </c>
      <c r="P115" s="272">
        <v>43678</v>
      </c>
      <c r="Q115" s="49">
        <v>630</v>
      </c>
      <c r="R115" s="49">
        <v>852</v>
      </c>
      <c r="S115" s="49">
        <v>680</v>
      </c>
      <c r="T115" s="75">
        <v>922</v>
      </c>
      <c r="U115" s="273">
        <f t="shared" si="55"/>
        <v>3.4275092936802976</v>
      </c>
      <c r="V115" s="75">
        <v>1026</v>
      </c>
      <c r="W115" s="273">
        <f t="shared" si="56"/>
        <v>2.08</v>
      </c>
      <c r="X115" s="273">
        <f t="shared" si="57"/>
        <v>3.2264150943396226</v>
      </c>
      <c r="Y115" s="49">
        <v>1318</v>
      </c>
      <c r="Z115" s="274">
        <f t="shared" si="58"/>
        <v>3.3</v>
      </c>
      <c r="AA115" s="275">
        <f t="shared" si="59"/>
        <v>92.045454545454547</v>
      </c>
      <c r="AB115" s="276">
        <f t="shared" si="60"/>
        <v>3.3969072164948453</v>
      </c>
      <c r="AC115" s="277">
        <v>35</v>
      </c>
      <c r="AD115" s="278">
        <f t="shared" si="61"/>
        <v>34.513800000000003</v>
      </c>
      <c r="AE115" s="279">
        <f t="shared" si="62"/>
        <v>1216.9756097560976</v>
      </c>
      <c r="AF115" s="274">
        <f t="shared" si="63"/>
        <v>98.373931729288358</v>
      </c>
      <c r="AG115" s="275">
        <f t="shared" si="64"/>
        <v>95.20969313737146</v>
      </c>
      <c r="AH115" s="179">
        <v>9.9</v>
      </c>
      <c r="AI115" s="375">
        <v>1.6</v>
      </c>
      <c r="AJ115" s="375">
        <v>64.400000000000006</v>
      </c>
      <c r="AK115" s="375">
        <v>92.7</v>
      </c>
      <c r="AL115" s="179">
        <v>19.8</v>
      </c>
      <c r="AM115" s="280">
        <v>0.05</v>
      </c>
      <c r="AN115" s="280">
        <v>0.86</v>
      </c>
      <c r="AO115" s="254">
        <v>-0.105</v>
      </c>
      <c r="AP115" s="181"/>
      <c r="AQ115" s="281"/>
      <c r="AR115" s="281"/>
      <c r="AS115" s="459"/>
    </row>
    <row r="116" spans="1:45" s="110" customFormat="1" ht="15" customHeight="1" thickBot="1" x14ac:dyDescent="0.3">
      <c r="A116" s="376" t="s">
        <v>338</v>
      </c>
      <c r="B116" s="49">
        <v>52</v>
      </c>
      <c r="C116" s="174">
        <v>513</v>
      </c>
      <c r="D116" s="268"/>
      <c r="E116" s="269">
        <v>3643051</v>
      </c>
      <c r="F116" s="49" t="s">
        <v>320</v>
      </c>
      <c r="G116" s="49" t="s">
        <v>281</v>
      </c>
      <c r="H116" s="49" t="s">
        <v>342</v>
      </c>
      <c r="I116" s="49" t="s">
        <v>342</v>
      </c>
      <c r="J116" s="520" t="s">
        <v>341</v>
      </c>
      <c r="K116" s="383">
        <v>2539494</v>
      </c>
      <c r="L116" s="272">
        <v>43520</v>
      </c>
      <c r="M116" s="49">
        <v>73</v>
      </c>
      <c r="N116" s="49" t="s">
        <v>224</v>
      </c>
      <c r="O116" s="49" t="s">
        <v>224</v>
      </c>
      <c r="P116" s="272">
        <v>43697</v>
      </c>
      <c r="Q116" s="49">
        <v>580</v>
      </c>
      <c r="R116" s="49">
        <v>650</v>
      </c>
      <c r="S116" s="49">
        <v>602</v>
      </c>
      <c r="T116" s="75">
        <v>684</v>
      </c>
      <c r="U116" s="273">
        <f t="shared" si="55"/>
        <v>2.8032786885245899</v>
      </c>
      <c r="V116" s="64">
        <v>906</v>
      </c>
      <c r="W116" s="273">
        <f t="shared" si="56"/>
        <v>4.4400000000000004</v>
      </c>
      <c r="X116" s="273">
        <f t="shared" si="57"/>
        <v>3.092150170648464</v>
      </c>
      <c r="Y116" s="64">
        <v>1152</v>
      </c>
      <c r="Z116" s="287">
        <f t="shared" si="58"/>
        <v>3.9</v>
      </c>
      <c r="AA116" s="276">
        <f t="shared" si="59"/>
        <v>108.78099173553719</v>
      </c>
      <c r="AB116" s="276">
        <f t="shared" si="60"/>
        <v>3.1735537190082646</v>
      </c>
      <c r="AC116" s="277">
        <v>37</v>
      </c>
      <c r="AD116" s="277">
        <f t="shared" si="61"/>
        <v>37.448799999999999</v>
      </c>
      <c r="AE116" s="203">
        <f t="shared" si="62"/>
        <v>1094.0430107526881</v>
      </c>
      <c r="AF116" s="287">
        <f t="shared" si="63"/>
        <v>88.436704553396879</v>
      </c>
      <c r="AG116" s="276">
        <f t="shared" si="64"/>
        <v>98.608848144467032</v>
      </c>
      <c r="AH116" s="375">
        <v>13.2</v>
      </c>
      <c r="AI116" s="375">
        <v>0</v>
      </c>
      <c r="AJ116" s="375">
        <v>68.599999999999994</v>
      </c>
      <c r="AK116" s="375">
        <v>115.2</v>
      </c>
      <c r="AL116" s="375">
        <v>18.899999999999999</v>
      </c>
      <c r="AM116" s="316">
        <v>-0.09</v>
      </c>
      <c r="AN116" s="316">
        <v>0.92</v>
      </c>
      <c r="AO116" s="317">
        <v>-0.11899999999999999</v>
      </c>
      <c r="AP116" s="318"/>
      <c r="AQ116" s="64"/>
      <c r="AR116" s="64"/>
    </row>
    <row r="117" spans="1:45" s="110" customFormat="1" ht="15" customHeight="1" thickBot="1" x14ac:dyDescent="0.3">
      <c r="A117" s="376" t="s">
        <v>112</v>
      </c>
      <c r="B117" s="49">
        <v>52</v>
      </c>
      <c r="C117" s="174">
        <v>508</v>
      </c>
      <c r="D117" s="268"/>
      <c r="E117" s="383">
        <v>3634274</v>
      </c>
      <c r="F117" s="49" t="s">
        <v>320</v>
      </c>
      <c r="G117" s="49" t="s">
        <v>281</v>
      </c>
      <c r="H117" s="49">
        <v>7</v>
      </c>
      <c r="I117" s="49" t="s">
        <v>526</v>
      </c>
      <c r="J117" s="520" t="s">
        <v>325</v>
      </c>
      <c r="K117" s="397">
        <v>2962672</v>
      </c>
      <c r="L117" s="400">
        <v>43528</v>
      </c>
      <c r="M117" s="49">
        <v>80</v>
      </c>
      <c r="N117" s="49" t="s">
        <v>224</v>
      </c>
      <c r="O117" s="49" t="s">
        <v>224</v>
      </c>
      <c r="P117" s="272">
        <v>43678</v>
      </c>
      <c r="Q117" s="49">
        <v>590</v>
      </c>
      <c r="R117" s="49">
        <v>746</v>
      </c>
      <c r="S117" s="49">
        <v>731</v>
      </c>
      <c r="T117" s="75">
        <v>816</v>
      </c>
      <c r="U117" s="273">
        <f t="shared" si="55"/>
        <v>3.4576271186440679</v>
      </c>
      <c r="V117" s="75">
        <v>1004</v>
      </c>
      <c r="W117" s="273">
        <f t="shared" si="56"/>
        <v>3.76</v>
      </c>
      <c r="X117" s="273">
        <f t="shared" si="57"/>
        <v>3.5228070175438595</v>
      </c>
      <c r="Y117" s="49">
        <v>1216</v>
      </c>
      <c r="Z117" s="274">
        <f t="shared" si="58"/>
        <v>3.3333333333333335</v>
      </c>
      <c r="AA117" s="275">
        <f t="shared" si="59"/>
        <v>92.975206611570258</v>
      </c>
      <c r="AB117" s="276">
        <f t="shared" si="60"/>
        <v>3.4253521126760562</v>
      </c>
      <c r="AC117" s="277">
        <v>40</v>
      </c>
      <c r="AD117" s="278">
        <f t="shared" si="61"/>
        <v>40.747999999999998</v>
      </c>
      <c r="AE117" s="279">
        <f t="shared" si="62"/>
        <v>1219.5853658536585</v>
      </c>
      <c r="AF117" s="274">
        <f t="shared" si="63"/>
        <v>98.584890737926983</v>
      </c>
      <c r="AG117" s="275">
        <f t="shared" si="64"/>
        <v>95.780048674748627</v>
      </c>
      <c r="AH117" s="179">
        <v>11.6</v>
      </c>
      <c r="AI117" s="375">
        <v>1.2</v>
      </c>
      <c r="AJ117" s="375">
        <v>65.7</v>
      </c>
      <c r="AK117" s="375">
        <v>91.6</v>
      </c>
      <c r="AL117" s="179">
        <v>19.100000000000001</v>
      </c>
      <c r="AM117" s="280">
        <v>0.02</v>
      </c>
      <c r="AN117" s="280">
        <v>0.77</v>
      </c>
      <c r="AO117" s="254">
        <v>-9.9000000000000005E-2</v>
      </c>
      <c r="AP117" s="181"/>
      <c r="AQ117" s="281"/>
      <c r="AR117" s="281"/>
      <c r="AS117" s="459"/>
    </row>
    <row r="118" spans="1:45" s="110" customFormat="1" ht="15" customHeight="1" thickBot="1" x14ac:dyDescent="0.3">
      <c r="A118" s="534" t="s">
        <v>338</v>
      </c>
      <c r="B118" s="221">
        <v>52</v>
      </c>
      <c r="C118" s="401">
        <v>514</v>
      </c>
      <c r="D118" s="402"/>
      <c r="E118" s="403">
        <v>3594109</v>
      </c>
      <c r="F118" s="221" t="s">
        <v>320</v>
      </c>
      <c r="G118" s="221" t="s">
        <v>281</v>
      </c>
      <c r="H118" s="221" t="s">
        <v>340</v>
      </c>
      <c r="I118" s="221" t="s">
        <v>340</v>
      </c>
      <c r="J118" s="535" t="s">
        <v>606</v>
      </c>
      <c r="K118" s="404">
        <v>2652960</v>
      </c>
      <c r="L118" s="405">
        <v>43523</v>
      </c>
      <c r="M118" s="221">
        <v>85</v>
      </c>
      <c r="N118" s="221" t="s">
        <v>224</v>
      </c>
      <c r="O118" s="221" t="s">
        <v>582</v>
      </c>
      <c r="P118" s="406">
        <v>43697</v>
      </c>
      <c r="Q118" s="221">
        <v>670</v>
      </c>
      <c r="R118" s="221">
        <v>708</v>
      </c>
      <c r="S118" s="221">
        <v>713</v>
      </c>
      <c r="T118" s="222">
        <v>816</v>
      </c>
      <c r="U118" s="407">
        <f t="shared" si="55"/>
        <v>3.3858921161825726</v>
      </c>
      <c r="V118" s="222">
        <v>990</v>
      </c>
      <c r="W118" s="407">
        <f t="shared" si="56"/>
        <v>3.48</v>
      </c>
      <c r="X118" s="407">
        <f t="shared" si="57"/>
        <v>3.4137931034482758</v>
      </c>
      <c r="Y118" s="221">
        <v>1210</v>
      </c>
      <c r="Z118" s="542">
        <f t="shared" si="58"/>
        <v>3.2833333333333332</v>
      </c>
      <c r="AA118" s="543">
        <f t="shared" si="59"/>
        <v>91.580578512396698</v>
      </c>
      <c r="AB118" s="408">
        <f t="shared" si="60"/>
        <v>3.3611111111111112</v>
      </c>
      <c r="AC118" s="409">
        <v>36</v>
      </c>
      <c r="AD118" s="544">
        <f t="shared" si="61"/>
        <v>36.561</v>
      </c>
      <c r="AE118" s="545">
        <f t="shared" si="62"/>
        <v>1177.516129032258</v>
      </c>
      <c r="AF118" s="542">
        <f t="shared" si="63"/>
        <v>95.184234062645601</v>
      </c>
      <c r="AG118" s="543">
        <f t="shared" si="64"/>
        <v>93.38240628752115</v>
      </c>
      <c r="AH118" s="179">
        <v>12.9</v>
      </c>
      <c r="AI118" s="375">
        <v>-0.6</v>
      </c>
      <c r="AJ118" s="375">
        <v>68.7</v>
      </c>
      <c r="AK118" s="375">
        <v>102.5</v>
      </c>
      <c r="AL118" s="179">
        <v>26.9</v>
      </c>
      <c r="AM118" s="280">
        <v>0.03</v>
      </c>
      <c r="AN118" s="280">
        <v>0.72</v>
      </c>
      <c r="AO118" s="254">
        <v>-9.7000000000000003E-2</v>
      </c>
      <c r="AP118" s="181"/>
      <c r="AQ118" s="64"/>
      <c r="AR118" s="64"/>
    </row>
    <row r="119" spans="1:45" s="110" customFormat="1" ht="15" customHeight="1" thickBot="1" x14ac:dyDescent="0.3">
      <c r="A119" s="536" t="s">
        <v>355</v>
      </c>
      <c r="B119" s="207">
        <v>52</v>
      </c>
      <c r="C119" s="410">
        <v>506</v>
      </c>
      <c r="D119" s="411"/>
      <c r="E119" s="539">
        <v>3590773</v>
      </c>
      <c r="F119" s="207" t="s">
        <v>242</v>
      </c>
      <c r="G119" s="207" t="s">
        <v>281</v>
      </c>
      <c r="H119" s="207"/>
      <c r="I119" s="207" t="s">
        <v>356</v>
      </c>
      <c r="J119" s="537" t="s">
        <v>565</v>
      </c>
      <c r="K119" s="540">
        <v>3208590</v>
      </c>
      <c r="L119" s="412">
        <v>43532</v>
      </c>
      <c r="M119" s="207">
        <v>90</v>
      </c>
      <c r="N119" s="207" t="s">
        <v>224</v>
      </c>
      <c r="O119" s="207" t="s">
        <v>224</v>
      </c>
      <c r="P119" s="413">
        <v>43709</v>
      </c>
      <c r="Q119" s="207">
        <v>649</v>
      </c>
      <c r="R119" s="207">
        <v>716</v>
      </c>
      <c r="S119" s="207">
        <v>701</v>
      </c>
      <c r="T119" s="208">
        <v>794</v>
      </c>
      <c r="U119" s="414">
        <f t="shared" si="55"/>
        <v>3.4224137931034484</v>
      </c>
      <c r="V119" s="208">
        <v>920</v>
      </c>
      <c r="W119" s="414">
        <f t="shared" si="56"/>
        <v>2.52</v>
      </c>
      <c r="X119" s="414">
        <f t="shared" si="57"/>
        <v>3.2740213523131674</v>
      </c>
      <c r="Y119" s="207">
        <v>1138</v>
      </c>
      <c r="Z119" s="415">
        <f t="shared" si="58"/>
        <v>2.8666666666666667</v>
      </c>
      <c r="AA119" s="416">
        <f t="shared" si="59"/>
        <v>79.95867768595042</v>
      </c>
      <c r="AB119" s="417">
        <f t="shared" si="60"/>
        <v>3.242165242165242</v>
      </c>
      <c r="AC119" s="418">
        <v>36</v>
      </c>
      <c r="AD119" s="419">
        <f t="shared" si="61"/>
        <v>36.897599999999997</v>
      </c>
      <c r="AE119" s="420">
        <f t="shared" si="62"/>
        <v>1150.655172413793</v>
      </c>
      <c r="AF119" s="415">
        <f t="shared" si="63"/>
        <v>93.012935072440001</v>
      </c>
      <c r="AG119" s="416">
        <f t="shared" si="64"/>
        <v>86.485806379195211</v>
      </c>
      <c r="AH119" s="179">
        <v>8.9</v>
      </c>
      <c r="AI119" s="375">
        <v>2.6</v>
      </c>
      <c r="AJ119" s="375">
        <v>69</v>
      </c>
      <c r="AK119" s="375">
        <v>100.7</v>
      </c>
      <c r="AL119" s="179">
        <v>18.8</v>
      </c>
      <c r="AM119" s="280">
        <v>0.09</v>
      </c>
      <c r="AN119" s="280">
        <v>1.02</v>
      </c>
      <c r="AO119" s="254">
        <v>-0.123</v>
      </c>
      <c r="AP119" s="181"/>
      <c r="AQ119" s="281"/>
      <c r="AR119" s="281"/>
      <c r="AS119" s="459"/>
    </row>
    <row r="120" spans="1:45" s="110" customFormat="1" ht="15" customHeight="1" x14ac:dyDescent="0.25">
      <c r="A120" s="516" t="s">
        <v>546</v>
      </c>
      <c r="B120" s="93"/>
      <c r="D120" s="86"/>
      <c r="E120" s="93"/>
      <c r="F120" s="93"/>
      <c r="G120" s="93"/>
      <c r="H120" s="93"/>
      <c r="I120" s="93"/>
      <c r="J120" s="516" t="s">
        <v>113</v>
      </c>
      <c r="L120" s="361"/>
      <c r="M120" s="104">
        <f>AVERAGE(M111:M119)</f>
        <v>77.666666666666671</v>
      </c>
      <c r="P120" s="339"/>
      <c r="Q120" s="104">
        <f t="shared" ref="Q120:AF120" si="65">AVERAGE(Q111:Q119)</f>
        <v>620.44444444444446</v>
      </c>
      <c r="R120" s="104">
        <f t="shared" si="65"/>
        <v>741.33333333333337</v>
      </c>
      <c r="S120" s="104">
        <f t="shared" si="65"/>
        <v>734.22222222222217</v>
      </c>
      <c r="T120" s="104">
        <f t="shared" si="65"/>
        <v>812.22222222222217</v>
      </c>
      <c r="U120" s="340">
        <f t="shared" si="65"/>
        <v>3.3498207447458239</v>
      </c>
      <c r="V120" s="104">
        <f t="shared" si="65"/>
        <v>990.22222222222217</v>
      </c>
      <c r="W120" s="340">
        <f t="shared" si="65"/>
        <v>3.56</v>
      </c>
      <c r="X120" s="340">
        <f t="shared" si="65"/>
        <v>3.3999738413250888</v>
      </c>
      <c r="Y120" s="104">
        <f>AVERAGE(Y111:Y119)</f>
        <v>1242.4444444444443</v>
      </c>
      <c r="Z120" s="340">
        <f t="shared" si="65"/>
        <v>3.585185185185185</v>
      </c>
      <c r="AA120" s="340">
        <f t="shared" si="65"/>
        <v>99.999999999999986</v>
      </c>
      <c r="AB120" s="340">
        <f t="shared" si="65"/>
        <v>3.437564254506178</v>
      </c>
      <c r="AC120" s="341">
        <f t="shared" si="65"/>
        <v>36.222222222222221</v>
      </c>
      <c r="AD120" s="341">
        <f t="shared" si="65"/>
        <v>36.725044444444443</v>
      </c>
      <c r="AE120" s="104">
        <f t="shared" si="65"/>
        <v>1237.0915631440334</v>
      </c>
      <c r="AF120" s="340">
        <f t="shared" si="65"/>
        <v>100</v>
      </c>
      <c r="AG120" s="340">
        <f>AVERAGE(AG111:AG119)</f>
        <v>100</v>
      </c>
      <c r="AH120" s="341">
        <f t="shared" ref="AH120:AO120" si="66">AVERAGE(AH111:AH119)</f>
        <v>10.388888888888889</v>
      </c>
      <c r="AI120" s="341">
        <f t="shared" si="66"/>
        <v>1.6333333333333331</v>
      </c>
      <c r="AJ120" s="104">
        <f t="shared" si="66"/>
        <v>67.811111111111103</v>
      </c>
      <c r="AK120" s="104">
        <f t="shared" si="66"/>
        <v>99.955555555555563</v>
      </c>
      <c r="AL120" s="341">
        <f t="shared" si="66"/>
        <v>19.988888888888891</v>
      </c>
      <c r="AM120" s="340">
        <f t="shared" si="66"/>
        <v>4.4444444444444446E-2</v>
      </c>
      <c r="AN120" s="340">
        <f t="shared" si="66"/>
        <v>0.84000000000000008</v>
      </c>
      <c r="AO120" s="342">
        <f t="shared" si="66"/>
        <v>-0.10288888888888888</v>
      </c>
      <c r="AP120" s="343"/>
    </row>
    <row r="121" spans="1:45" s="110" customFormat="1" ht="15" customHeight="1" x14ac:dyDescent="0.25">
      <c r="A121" s="516"/>
      <c r="J121" s="516"/>
      <c r="L121" s="339"/>
      <c r="P121" s="339"/>
      <c r="R121" s="344"/>
      <c r="S121" s="344"/>
      <c r="T121" s="91"/>
      <c r="U121" s="345"/>
      <c r="V121" s="346"/>
      <c r="W121" s="345"/>
      <c r="X121" s="345"/>
      <c r="Y121" s="344"/>
      <c r="Z121" s="344"/>
      <c r="AA121" s="344"/>
      <c r="AB121" s="347"/>
      <c r="AC121" s="348"/>
      <c r="AD121" s="348"/>
      <c r="AE121" s="349"/>
      <c r="AF121" s="348"/>
      <c r="AG121" s="348"/>
      <c r="AH121" s="351"/>
      <c r="AI121" s="352"/>
      <c r="AJ121" s="109"/>
      <c r="AK121" s="91"/>
      <c r="AL121" s="381"/>
      <c r="AM121" s="381"/>
      <c r="AN121" s="381"/>
      <c r="AO121" s="354"/>
      <c r="AP121" s="381"/>
      <c r="AQ121" s="355"/>
      <c r="AR121" s="355"/>
      <c r="AS121" s="459"/>
    </row>
    <row r="122" spans="1:45" s="110" customFormat="1" ht="15" customHeight="1" thickBot="1" x14ac:dyDescent="0.3">
      <c r="A122" s="516" t="s">
        <v>576</v>
      </c>
      <c r="B122" s="93"/>
      <c r="E122" s="421"/>
      <c r="F122" s="93"/>
      <c r="G122" s="93"/>
      <c r="H122" s="93"/>
      <c r="I122" s="93"/>
      <c r="J122" s="516"/>
      <c r="L122" s="339"/>
      <c r="P122" s="339"/>
      <c r="R122" s="422"/>
      <c r="S122" s="422"/>
      <c r="T122" s="113"/>
      <c r="U122" s="388"/>
      <c r="V122" s="109"/>
      <c r="W122" s="388"/>
      <c r="X122" s="388"/>
      <c r="Y122" s="423"/>
      <c r="Z122" s="423"/>
      <c r="AA122" s="423"/>
      <c r="AB122" s="388"/>
      <c r="AC122" s="350"/>
      <c r="AD122" s="350"/>
      <c r="AE122" s="388"/>
      <c r="AF122" s="350"/>
      <c r="AG122" s="350"/>
      <c r="AH122" s="424"/>
      <c r="AI122" s="350"/>
      <c r="AJ122" s="109"/>
      <c r="AK122" s="109"/>
      <c r="AL122" s="425"/>
      <c r="AM122" s="425"/>
      <c r="AN122" s="425"/>
      <c r="AO122" s="393"/>
      <c r="AP122" s="425"/>
      <c r="AQ122" s="355"/>
      <c r="AR122" s="355"/>
      <c r="AS122" s="459"/>
    </row>
    <row r="123" spans="1:45" s="110" customFormat="1" ht="15" customHeight="1" thickBot="1" x14ac:dyDescent="0.3">
      <c r="A123" s="520" t="s">
        <v>384</v>
      </c>
      <c r="B123" s="383">
        <v>52</v>
      </c>
      <c r="C123" s="174">
        <v>492</v>
      </c>
      <c r="D123" s="282"/>
      <c r="E123" s="269" t="s">
        <v>600</v>
      </c>
      <c r="F123" s="49" t="s">
        <v>242</v>
      </c>
      <c r="G123" s="383" t="s">
        <v>281</v>
      </c>
      <c r="H123" s="383" t="s">
        <v>531</v>
      </c>
      <c r="I123" s="432" t="s">
        <v>531</v>
      </c>
      <c r="J123" s="520" t="s">
        <v>598</v>
      </c>
      <c r="K123" s="383" t="s">
        <v>601</v>
      </c>
      <c r="L123" s="429">
        <v>43485</v>
      </c>
      <c r="M123" s="383">
        <v>78</v>
      </c>
      <c r="N123" s="383" t="s">
        <v>224</v>
      </c>
      <c r="O123" s="383" t="s">
        <v>224</v>
      </c>
      <c r="P123" s="429">
        <v>43725</v>
      </c>
      <c r="Q123" s="383">
        <v>675</v>
      </c>
      <c r="R123" s="383">
        <v>674</v>
      </c>
      <c r="S123" s="383">
        <v>675</v>
      </c>
      <c r="T123" s="75">
        <v>750</v>
      </c>
      <c r="U123" s="273">
        <f t="shared" ref="U123:U137" si="67">$T123/($T$6-$L123)</f>
        <v>2.6881720430107525</v>
      </c>
      <c r="V123" s="75">
        <v>928</v>
      </c>
      <c r="W123" s="273">
        <f t="shared" ref="W123:W137" si="68">($V123-$T123)/50</f>
        <v>3.56</v>
      </c>
      <c r="X123" s="273">
        <f t="shared" ref="X123:X137" si="69">$V123/($V$6-L123)</f>
        <v>2.8292682926829267</v>
      </c>
      <c r="Y123" s="49">
        <v>1248</v>
      </c>
      <c r="Z123" s="287">
        <f t="shared" ref="Z123:Z137" si="70">($Y123-$T123)/120</f>
        <v>4.1500000000000004</v>
      </c>
      <c r="AA123" s="276">
        <f t="shared" ref="AA123:AA137" si="71">($Z123/$Z$138)*100</f>
        <v>118.19620253164555</v>
      </c>
      <c r="AB123" s="276">
        <f t="shared" ref="AB123:AB137" si="72">$Y123/($Y$4-L123)</f>
        <v>3.1356783919597988</v>
      </c>
      <c r="AC123" s="277">
        <v>34</v>
      </c>
      <c r="AD123" s="277">
        <f t="shared" ref="AD123:AD137" si="73">$AC123+(0.0374*(365-($AC$5-$L123)))</f>
        <v>33.139800000000001</v>
      </c>
      <c r="AE123" s="203">
        <f t="shared" ref="AE123:AE137" si="74">($S123+(($Y123-$Q123)/($Y$4-$P123))*160)</f>
        <v>1255.253164556962</v>
      </c>
      <c r="AF123" s="287">
        <f t="shared" ref="AF123:AF137" si="75">($AE123/$AE$138)*100</f>
        <v>100.92384300595008</v>
      </c>
      <c r="AG123" s="276">
        <f t="shared" ref="AG123:AG137" si="76">(0.5*$AA123)+(0.5*$AF123)</f>
        <v>109.56002276879781</v>
      </c>
      <c r="AH123" s="179">
        <v>0.9</v>
      </c>
      <c r="AI123" s="375">
        <v>1.4</v>
      </c>
      <c r="AJ123" s="178">
        <v>54</v>
      </c>
      <c r="AK123" s="178">
        <v>87</v>
      </c>
      <c r="AL123" s="176">
        <v>32</v>
      </c>
      <c r="AM123" s="280">
        <v>0.04</v>
      </c>
      <c r="AN123" s="280">
        <v>0.44</v>
      </c>
      <c r="AO123" s="254">
        <v>2.3E-2</v>
      </c>
      <c r="AP123" s="181"/>
      <c r="AQ123" s="281"/>
      <c r="AR123" s="281"/>
      <c r="AS123" s="459"/>
    </row>
    <row r="124" spans="1:45" s="110" customFormat="1" ht="15" customHeight="1" thickBot="1" x14ac:dyDescent="0.3">
      <c r="A124" s="520" t="s">
        <v>109</v>
      </c>
      <c r="B124" s="383">
        <v>52</v>
      </c>
      <c r="C124" s="174">
        <v>496</v>
      </c>
      <c r="D124" s="426"/>
      <c r="E124" s="269" t="s">
        <v>559</v>
      </c>
      <c r="F124" s="49" t="s">
        <v>242</v>
      </c>
      <c r="G124" s="383" t="s">
        <v>281</v>
      </c>
      <c r="H124" s="383" t="s">
        <v>310</v>
      </c>
      <c r="I124" s="382" t="s">
        <v>310</v>
      </c>
      <c r="J124" s="520" t="s">
        <v>311</v>
      </c>
      <c r="K124" s="383" t="s">
        <v>560</v>
      </c>
      <c r="L124" s="429">
        <v>43505</v>
      </c>
      <c r="M124" s="383">
        <v>97</v>
      </c>
      <c r="N124" s="383" t="s">
        <v>224</v>
      </c>
      <c r="O124" s="383" t="s">
        <v>582</v>
      </c>
      <c r="P124" s="429">
        <v>43696</v>
      </c>
      <c r="Q124" s="383">
        <v>738</v>
      </c>
      <c r="R124" s="383">
        <v>702</v>
      </c>
      <c r="S124" s="383">
        <v>807</v>
      </c>
      <c r="T124" s="75">
        <v>856</v>
      </c>
      <c r="U124" s="273">
        <f t="shared" si="67"/>
        <v>3.3050193050193051</v>
      </c>
      <c r="V124" s="75">
        <v>986</v>
      </c>
      <c r="W124" s="273">
        <f t="shared" si="68"/>
        <v>2.6</v>
      </c>
      <c r="X124" s="273">
        <f t="shared" si="69"/>
        <v>3.2012987012987013</v>
      </c>
      <c r="Y124" s="49">
        <v>1308</v>
      </c>
      <c r="Z124" s="274">
        <f t="shared" si="70"/>
        <v>3.7666666666666666</v>
      </c>
      <c r="AA124" s="275">
        <f t="shared" si="71"/>
        <v>107.27848101265822</v>
      </c>
      <c r="AB124" s="276">
        <f t="shared" si="72"/>
        <v>3.4603174603174605</v>
      </c>
      <c r="AC124" s="277">
        <v>39</v>
      </c>
      <c r="AD124" s="278">
        <f t="shared" si="73"/>
        <v>38.887799999999999</v>
      </c>
      <c r="AE124" s="279">
        <f t="shared" si="74"/>
        <v>1294.7005347593583</v>
      </c>
      <c r="AF124" s="274">
        <f t="shared" si="75"/>
        <v>104.09545834994276</v>
      </c>
      <c r="AG124" s="275">
        <f t="shared" si="76"/>
        <v>105.6869696813005</v>
      </c>
      <c r="AH124" s="179">
        <v>-1</v>
      </c>
      <c r="AI124" s="375">
        <v>5.5</v>
      </c>
      <c r="AJ124" s="178">
        <v>61</v>
      </c>
      <c r="AK124" s="178">
        <v>106</v>
      </c>
      <c r="AL124" s="176">
        <v>21</v>
      </c>
      <c r="AM124" s="280">
        <v>-0.16</v>
      </c>
      <c r="AN124" s="280">
        <v>0.47</v>
      </c>
      <c r="AO124" s="254">
        <v>-5.7000000000000002E-2</v>
      </c>
      <c r="AP124" s="181"/>
      <c r="AQ124" s="281"/>
      <c r="AR124" s="281"/>
      <c r="AS124" s="459"/>
    </row>
    <row r="125" spans="1:45" s="110" customFormat="1" ht="15" customHeight="1" thickBot="1" x14ac:dyDescent="0.3">
      <c r="A125" s="520" t="s">
        <v>384</v>
      </c>
      <c r="B125" s="383">
        <v>52</v>
      </c>
      <c r="C125" s="174">
        <v>494</v>
      </c>
      <c r="D125" s="282"/>
      <c r="E125" s="269" t="s">
        <v>602</v>
      </c>
      <c r="F125" s="49" t="s">
        <v>242</v>
      </c>
      <c r="G125" s="383" t="s">
        <v>281</v>
      </c>
      <c r="H125" s="383" t="s">
        <v>532</v>
      </c>
      <c r="I125" s="432" t="s">
        <v>532</v>
      </c>
      <c r="J125" s="520" t="s">
        <v>598</v>
      </c>
      <c r="K125" s="383" t="s">
        <v>603</v>
      </c>
      <c r="L125" s="429">
        <v>43480</v>
      </c>
      <c r="M125" s="383">
        <v>76</v>
      </c>
      <c r="N125" s="383" t="s">
        <v>224</v>
      </c>
      <c r="O125" s="383" t="s">
        <v>224</v>
      </c>
      <c r="P125" s="429">
        <v>43725</v>
      </c>
      <c r="Q125" s="383">
        <v>645</v>
      </c>
      <c r="R125" s="383">
        <v>650</v>
      </c>
      <c r="S125" s="383">
        <v>645</v>
      </c>
      <c r="T125" s="75">
        <v>746</v>
      </c>
      <c r="U125" s="273">
        <f t="shared" si="67"/>
        <v>2.6267605633802815</v>
      </c>
      <c r="V125" s="75">
        <v>940</v>
      </c>
      <c r="W125" s="273">
        <f t="shared" si="68"/>
        <v>3.88</v>
      </c>
      <c r="X125" s="273">
        <f t="shared" si="69"/>
        <v>2.8228228228228227</v>
      </c>
      <c r="Y125" s="49">
        <v>1220</v>
      </c>
      <c r="Z125" s="287">
        <f t="shared" si="70"/>
        <v>3.95</v>
      </c>
      <c r="AA125" s="276">
        <f t="shared" si="71"/>
        <v>112.5</v>
      </c>
      <c r="AB125" s="276">
        <f t="shared" si="72"/>
        <v>3.0272952853598016</v>
      </c>
      <c r="AC125" s="277">
        <v>34</v>
      </c>
      <c r="AD125" s="277">
        <f t="shared" si="73"/>
        <v>32.952799999999996</v>
      </c>
      <c r="AE125" s="203">
        <f t="shared" si="74"/>
        <v>1227.2784810126582</v>
      </c>
      <c r="AF125" s="287">
        <f t="shared" si="75"/>
        <v>98.67464527446063</v>
      </c>
      <c r="AG125" s="276">
        <f t="shared" si="76"/>
        <v>105.58732263723032</v>
      </c>
      <c r="AH125" s="179">
        <v>2.8</v>
      </c>
      <c r="AI125" s="375">
        <v>2.8</v>
      </c>
      <c r="AJ125" s="178">
        <v>59</v>
      </c>
      <c r="AK125" s="178">
        <v>93</v>
      </c>
      <c r="AL125" s="176">
        <v>29</v>
      </c>
      <c r="AM125" s="280">
        <v>-0.04</v>
      </c>
      <c r="AN125" s="280">
        <v>0.49</v>
      </c>
      <c r="AO125" s="254">
        <v>3.0000000000000001E-3</v>
      </c>
      <c r="AP125" s="181"/>
      <c r="AQ125" s="281"/>
      <c r="AR125" s="281"/>
      <c r="AS125" s="459"/>
    </row>
    <row r="126" spans="1:45" s="110" customFormat="1" ht="15" customHeight="1" thickBot="1" x14ac:dyDescent="0.3">
      <c r="A126" s="520" t="s">
        <v>384</v>
      </c>
      <c r="B126" s="383">
        <v>52</v>
      </c>
      <c r="C126" s="174">
        <v>493</v>
      </c>
      <c r="D126" s="282"/>
      <c r="E126" s="269">
        <v>44066662</v>
      </c>
      <c r="F126" s="49" t="s">
        <v>242</v>
      </c>
      <c r="G126" s="383" t="s">
        <v>90</v>
      </c>
      <c r="H126" s="383" t="s">
        <v>533</v>
      </c>
      <c r="I126" s="383" t="s">
        <v>533</v>
      </c>
      <c r="J126" s="520" t="s">
        <v>598</v>
      </c>
      <c r="K126" s="383" t="s">
        <v>599</v>
      </c>
      <c r="L126" s="429">
        <v>43481</v>
      </c>
      <c r="M126" s="383">
        <v>80</v>
      </c>
      <c r="N126" s="383" t="s">
        <v>224</v>
      </c>
      <c r="O126" s="383" t="s">
        <v>224</v>
      </c>
      <c r="P126" s="429">
        <v>43725</v>
      </c>
      <c r="Q126" s="383">
        <v>710</v>
      </c>
      <c r="R126" s="383">
        <v>710</v>
      </c>
      <c r="S126" s="383">
        <v>710</v>
      </c>
      <c r="T126" s="75">
        <v>836</v>
      </c>
      <c r="U126" s="273">
        <f t="shared" si="67"/>
        <v>2.9540636042402828</v>
      </c>
      <c r="V126" s="75">
        <v>1022</v>
      </c>
      <c r="W126" s="273">
        <f t="shared" si="68"/>
        <v>3.72</v>
      </c>
      <c r="X126" s="273">
        <f t="shared" si="69"/>
        <v>3.0783132530120483</v>
      </c>
      <c r="Y126" s="49">
        <v>1282</v>
      </c>
      <c r="Z126" s="287">
        <f t="shared" si="70"/>
        <v>3.7166666666666668</v>
      </c>
      <c r="AA126" s="276">
        <f t="shared" si="71"/>
        <v>105.85443037974682</v>
      </c>
      <c r="AB126" s="276">
        <f t="shared" si="72"/>
        <v>3.189054726368159</v>
      </c>
      <c r="AC126" s="277">
        <v>38</v>
      </c>
      <c r="AD126" s="277">
        <f t="shared" si="73"/>
        <v>36.990200000000002</v>
      </c>
      <c r="AE126" s="203">
        <f t="shared" si="74"/>
        <v>1289.2405063291139</v>
      </c>
      <c r="AF126" s="287">
        <f t="shared" si="75"/>
        <v>103.65646558923022</v>
      </c>
      <c r="AG126" s="276">
        <f t="shared" si="76"/>
        <v>104.75544798448851</v>
      </c>
      <c r="AH126" s="179">
        <v>4.8</v>
      </c>
      <c r="AI126" s="375">
        <v>2.1</v>
      </c>
      <c r="AJ126" s="178">
        <v>57</v>
      </c>
      <c r="AK126" s="178">
        <v>94</v>
      </c>
      <c r="AL126" s="176">
        <v>33</v>
      </c>
      <c r="AM126" s="280">
        <v>7.0000000000000007E-2</v>
      </c>
      <c r="AN126" s="280">
        <v>0.49</v>
      </c>
      <c r="AO126" s="254">
        <v>2.3E-2</v>
      </c>
      <c r="AP126" s="181"/>
      <c r="AQ126" s="281"/>
      <c r="AR126" s="281"/>
      <c r="AS126" s="459"/>
    </row>
    <row r="127" spans="1:45" s="110" customFormat="1" ht="15" customHeight="1" thickBot="1" x14ac:dyDescent="0.3">
      <c r="A127" s="520" t="s">
        <v>37</v>
      </c>
      <c r="B127" s="383">
        <v>52</v>
      </c>
      <c r="C127" s="174">
        <v>502</v>
      </c>
      <c r="D127" s="282"/>
      <c r="E127" s="269">
        <v>44012609</v>
      </c>
      <c r="F127" s="49" t="s">
        <v>242</v>
      </c>
      <c r="G127" s="383" t="s">
        <v>90</v>
      </c>
      <c r="H127" s="383">
        <v>967</v>
      </c>
      <c r="I127" s="383">
        <v>967</v>
      </c>
      <c r="J127" s="520" t="s">
        <v>253</v>
      </c>
      <c r="K127" s="383">
        <v>43171849</v>
      </c>
      <c r="L127" s="429">
        <v>43517</v>
      </c>
      <c r="M127" s="383">
        <v>88</v>
      </c>
      <c r="N127" s="383" t="s">
        <v>224</v>
      </c>
      <c r="O127" s="383" t="s">
        <v>224</v>
      </c>
      <c r="P127" s="429">
        <v>43727</v>
      </c>
      <c r="Q127" s="383">
        <v>795</v>
      </c>
      <c r="R127" s="383">
        <v>800</v>
      </c>
      <c r="S127" s="383">
        <v>796</v>
      </c>
      <c r="T127" s="75">
        <v>896</v>
      </c>
      <c r="U127" s="273">
        <f t="shared" si="67"/>
        <v>3.6275303643724697</v>
      </c>
      <c r="V127" s="75">
        <v>1042</v>
      </c>
      <c r="W127" s="273">
        <f t="shared" si="68"/>
        <v>2.92</v>
      </c>
      <c r="X127" s="273">
        <f t="shared" si="69"/>
        <v>3.5202702702702702</v>
      </c>
      <c r="Y127" s="49">
        <v>1322</v>
      </c>
      <c r="Z127" s="274">
        <f t="shared" si="70"/>
        <v>3.55</v>
      </c>
      <c r="AA127" s="275">
        <f t="shared" si="71"/>
        <v>101.10759493670885</v>
      </c>
      <c r="AB127" s="276">
        <f t="shared" si="72"/>
        <v>3.6120218579234971</v>
      </c>
      <c r="AC127" s="277">
        <v>40</v>
      </c>
      <c r="AD127" s="278">
        <f t="shared" si="73"/>
        <v>40.336599999999997</v>
      </c>
      <c r="AE127" s="279">
        <f t="shared" si="74"/>
        <v>1336.5128205128206</v>
      </c>
      <c r="AF127" s="274">
        <f t="shared" si="75"/>
        <v>107.45721570873957</v>
      </c>
      <c r="AG127" s="275">
        <f t="shared" si="76"/>
        <v>104.2824053227242</v>
      </c>
      <c r="AH127" s="179">
        <v>3.6</v>
      </c>
      <c r="AI127" s="375">
        <v>3.4</v>
      </c>
      <c r="AJ127" s="178">
        <v>58</v>
      </c>
      <c r="AK127" s="178">
        <v>93</v>
      </c>
      <c r="AL127" s="176">
        <v>25</v>
      </c>
      <c r="AM127" s="280">
        <v>0.1</v>
      </c>
      <c r="AN127" s="280">
        <v>0.5</v>
      </c>
      <c r="AO127" s="254">
        <v>-2.7E-2</v>
      </c>
      <c r="AP127" s="181"/>
      <c r="AQ127" s="281"/>
      <c r="AR127" s="281"/>
      <c r="AS127" s="459"/>
    </row>
    <row r="128" spans="1:45" s="110" customFormat="1" ht="15" hidden="1" customHeight="1" thickBot="1" x14ac:dyDescent="0.3">
      <c r="A128" s="520" t="s">
        <v>109</v>
      </c>
      <c r="B128" s="511">
        <v>52</v>
      </c>
      <c r="C128" s="509">
        <v>495</v>
      </c>
      <c r="D128" s="426"/>
      <c r="E128" s="269" t="s">
        <v>557</v>
      </c>
      <c r="F128" s="49" t="s">
        <v>242</v>
      </c>
      <c r="G128" s="49" t="s">
        <v>281</v>
      </c>
      <c r="H128" s="383" t="s">
        <v>312</v>
      </c>
      <c r="I128" s="383" t="s">
        <v>312</v>
      </c>
      <c r="J128" s="520" t="s">
        <v>313</v>
      </c>
      <c r="K128" s="383" t="s">
        <v>558</v>
      </c>
      <c r="L128" s="429">
        <v>43504</v>
      </c>
      <c r="M128" s="383">
        <v>95</v>
      </c>
      <c r="N128" s="383" t="s">
        <v>224</v>
      </c>
      <c r="O128" s="383" t="s">
        <v>582</v>
      </c>
      <c r="P128" s="429">
        <v>43696</v>
      </c>
      <c r="Q128" s="383">
        <v>759</v>
      </c>
      <c r="R128" s="383">
        <v>748</v>
      </c>
      <c r="S128" s="75">
        <v>841</v>
      </c>
      <c r="T128" s="75">
        <v>928</v>
      </c>
      <c r="U128" s="273">
        <f t="shared" si="67"/>
        <v>3.5692307692307694</v>
      </c>
      <c r="V128" s="75">
        <v>986</v>
      </c>
      <c r="W128" s="273">
        <f t="shared" si="68"/>
        <v>1.1599999999999999</v>
      </c>
      <c r="X128" s="273">
        <f t="shared" si="69"/>
        <v>3.1909385113268609</v>
      </c>
      <c r="Y128" s="49">
        <v>1342</v>
      </c>
      <c r="Z128" s="274">
        <f t="shared" si="70"/>
        <v>3.45</v>
      </c>
      <c r="AA128" s="275">
        <f t="shared" si="71"/>
        <v>98.259493670886073</v>
      </c>
      <c r="AB128" s="276">
        <f t="shared" si="72"/>
        <v>3.5408970976253298</v>
      </c>
      <c r="AC128" s="277">
        <v>30</v>
      </c>
      <c r="AD128" s="278">
        <f t="shared" si="73"/>
        <v>29.8504</v>
      </c>
      <c r="AE128" s="279">
        <f t="shared" si="74"/>
        <v>1339.8235294117646</v>
      </c>
      <c r="AF128" s="274">
        <f t="shared" si="75"/>
        <v>107.72340063030745</v>
      </c>
      <c r="AG128" s="275">
        <f t="shared" si="76"/>
        <v>102.99144715059677</v>
      </c>
      <c r="AH128" s="179">
        <v>0.1</v>
      </c>
      <c r="AI128" s="375">
        <v>5</v>
      </c>
      <c r="AJ128" s="178">
        <v>60</v>
      </c>
      <c r="AK128" s="178">
        <v>101</v>
      </c>
      <c r="AL128" s="176">
        <v>19</v>
      </c>
      <c r="AM128" s="280">
        <v>0.28000000000000003</v>
      </c>
      <c r="AN128" s="280">
        <v>0.27</v>
      </c>
      <c r="AO128" s="254">
        <v>2.3E-2</v>
      </c>
      <c r="AP128" s="181"/>
      <c r="AQ128" s="281"/>
      <c r="AR128" s="281"/>
      <c r="AS128" s="459"/>
    </row>
    <row r="129" spans="1:45" s="110" customFormat="1" ht="15" customHeight="1" thickBot="1" x14ac:dyDescent="0.3">
      <c r="A129" s="520" t="s">
        <v>20</v>
      </c>
      <c r="B129" s="383">
        <v>52</v>
      </c>
      <c r="C129" s="174">
        <v>499</v>
      </c>
      <c r="D129" s="426"/>
      <c r="E129" s="269" t="s">
        <v>593</v>
      </c>
      <c r="F129" s="49" t="s">
        <v>242</v>
      </c>
      <c r="G129" s="383" t="s">
        <v>281</v>
      </c>
      <c r="H129" s="383" t="s">
        <v>284</v>
      </c>
      <c r="I129" s="427" t="s">
        <v>284</v>
      </c>
      <c r="J129" s="538" t="s">
        <v>381</v>
      </c>
      <c r="K129" s="427" t="s">
        <v>594</v>
      </c>
      <c r="L129" s="428">
        <v>43499</v>
      </c>
      <c r="M129" s="427">
        <v>84</v>
      </c>
      <c r="N129" s="49" t="s">
        <v>224</v>
      </c>
      <c r="O129" s="49" t="s">
        <v>582</v>
      </c>
      <c r="P129" s="429">
        <v>43692</v>
      </c>
      <c r="Q129" s="383">
        <v>727</v>
      </c>
      <c r="R129" s="383">
        <v>858</v>
      </c>
      <c r="S129" s="383">
        <v>755</v>
      </c>
      <c r="T129" s="75">
        <v>932</v>
      </c>
      <c r="U129" s="273">
        <f t="shared" si="67"/>
        <v>3.5169811320754718</v>
      </c>
      <c r="V129" s="75">
        <v>1086</v>
      </c>
      <c r="W129" s="273">
        <f t="shared" si="68"/>
        <v>3.08</v>
      </c>
      <c r="X129" s="273">
        <f t="shared" si="69"/>
        <v>3.4585987261146496</v>
      </c>
      <c r="Y129" s="49">
        <v>1364</v>
      </c>
      <c r="Z129" s="274">
        <f t="shared" si="70"/>
        <v>3.6</v>
      </c>
      <c r="AA129" s="275">
        <f t="shared" si="71"/>
        <v>102.53164556962024</v>
      </c>
      <c r="AB129" s="276">
        <f t="shared" si="72"/>
        <v>3.5520833333333335</v>
      </c>
      <c r="AC129" s="277">
        <v>39</v>
      </c>
      <c r="AD129" s="278">
        <f t="shared" si="73"/>
        <v>38.663400000000003</v>
      </c>
      <c r="AE129" s="279">
        <f t="shared" si="74"/>
        <v>1288.6125654450261</v>
      </c>
      <c r="AF129" s="274">
        <f t="shared" si="75"/>
        <v>103.60597839748907</v>
      </c>
      <c r="AG129" s="275">
        <f t="shared" si="76"/>
        <v>103.06881198355465</v>
      </c>
      <c r="AH129" s="179">
        <v>-5.6</v>
      </c>
      <c r="AI129" s="375">
        <v>5.4</v>
      </c>
      <c r="AJ129" s="178">
        <v>53</v>
      </c>
      <c r="AK129" s="178">
        <v>88</v>
      </c>
      <c r="AL129" s="176">
        <v>25</v>
      </c>
      <c r="AM129" s="280">
        <v>-0.05</v>
      </c>
      <c r="AN129" s="280">
        <v>0.66</v>
      </c>
      <c r="AO129" s="254">
        <v>-1.7000000000000001E-2</v>
      </c>
      <c r="AP129" s="181"/>
      <c r="AQ129" s="281"/>
      <c r="AR129" s="281"/>
      <c r="AS129" s="459"/>
    </row>
    <row r="130" spans="1:45" s="110" customFormat="1" ht="15" customHeight="1" thickBot="1" x14ac:dyDescent="0.3">
      <c r="A130" s="520" t="s">
        <v>37</v>
      </c>
      <c r="B130" s="383">
        <v>52</v>
      </c>
      <c r="C130" s="174">
        <v>501</v>
      </c>
      <c r="D130" s="282"/>
      <c r="E130" s="395">
        <v>44015772</v>
      </c>
      <c r="F130" s="49" t="s">
        <v>242</v>
      </c>
      <c r="G130" s="383" t="s">
        <v>90</v>
      </c>
      <c r="H130" s="383">
        <v>957</v>
      </c>
      <c r="I130" s="383">
        <v>957</v>
      </c>
      <c r="J130" s="520" t="s">
        <v>570</v>
      </c>
      <c r="K130" s="383">
        <v>43708183</v>
      </c>
      <c r="L130" s="429">
        <v>43479</v>
      </c>
      <c r="M130" s="383">
        <v>78</v>
      </c>
      <c r="N130" s="383" t="s">
        <v>224</v>
      </c>
      <c r="O130" s="383" t="s">
        <v>224</v>
      </c>
      <c r="P130" s="429">
        <v>43717</v>
      </c>
      <c r="Q130" s="383">
        <v>754</v>
      </c>
      <c r="R130" s="383">
        <v>756</v>
      </c>
      <c r="S130" s="383">
        <v>713</v>
      </c>
      <c r="T130" s="75">
        <v>862</v>
      </c>
      <c r="U130" s="273">
        <f t="shared" si="67"/>
        <v>3.024561403508772</v>
      </c>
      <c r="V130" s="75">
        <v>1060</v>
      </c>
      <c r="W130" s="273">
        <f t="shared" si="68"/>
        <v>3.96</v>
      </c>
      <c r="X130" s="273">
        <f t="shared" si="69"/>
        <v>3.1736526946107784</v>
      </c>
      <c r="Y130" s="49">
        <v>1294</v>
      </c>
      <c r="Z130" s="274">
        <f t="shared" si="70"/>
        <v>3.6</v>
      </c>
      <c r="AA130" s="275">
        <f t="shared" si="71"/>
        <v>102.53164556962024</v>
      </c>
      <c r="AB130" s="276">
        <f t="shared" si="72"/>
        <v>3.2029702970297032</v>
      </c>
      <c r="AC130" s="277">
        <v>42</v>
      </c>
      <c r="AD130" s="278">
        <f t="shared" si="73"/>
        <v>40.915399999999998</v>
      </c>
      <c r="AE130" s="279">
        <f t="shared" si="74"/>
        <v>1233.4819277108434</v>
      </c>
      <c r="AF130" s="274">
        <f t="shared" si="75"/>
        <v>99.173409745518072</v>
      </c>
      <c r="AG130" s="275">
        <f t="shared" si="76"/>
        <v>100.85252765756915</v>
      </c>
      <c r="AH130" s="179">
        <v>4.5</v>
      </c>
      <c r="AI130" s="375">
        <v>1.5</v>
      </c>
      <c r="AJ130" s="178">
        <v>61</v>
      </c>
      <c r="AK130" s="178">
        <v>100</v>
      </c>
      <c r="AL130" s="176">
        <v>23</v>
      </c>
      <c r="AM130" s="280">
        <v>0.31</v>
      </c>
      <c r="AN130" s="280">
        <v>0.35</v>
      </c>
      <c r="AO130" s="254">
        <v>9.2999999999999999E-2</v>
      </c>
      <c r="AP130" s="181"/>
      <c r="AQ130" s="281"/>
      <c r="AR130" s="281"/>
      <c r="AS130" s="459"/>
    </row>
    <row r="131" spans="1:45" s="110" customFormat="1" ht="15" customHeight="1" thickBot="1" x14ac:dyDescent="0.3">
      <c r="A131" s="520" t="s">
        <v>20</v>
      </c>
      <c r="B131" s="383">
        <v>52</v>
      </c>
      <c r="C131" s="174">
        <v>497</v>
      </c>
      <c r="D131" s="426"/>
      <c r="E131" s="269" t="s">
        <v>589</v>
      </c>
      <c r="F131" s="49" t="s">
        <v>242</v>
      </c>
      <c r="G131" s="383" t="s">
        <v>281</v>
      </c>
      <c r="H131" s="383" t="s">
        <v>283</v>
      </c>
      <c r="I131" s="383" t="s">
        <v>283</v>
      </c>
      <c r="J131" s="376" t="s">
        <v>380</v>
      </c>
      <c r="K131" s="383" t="s">
        <v>590</v>
      </c>
      <c r="L131" s="429">
        <v>43499</v>
      </c>
      <c r="M131" s="383">
        <v>80</v>
      </c>
      <c r="N131" s="49" t="s">
        <v>224</v>
      </c>
      <c r="O131" s="49" t="s">
        <v>582</v>
      </c>
      <c r="P131" s="429">
        <v>43692</v>
      </c>
      <c r="Q131" s="383">
        <v>720</v>
      </c>
      <c r="R131" s="383">
        <v>800</v>
      </c>
      <c r="S131" s="383">
        <v>753</v>
      </c>
      <c r="T131" s="75">
        <v>856</v>
      </c>
      <c r="U131" s="273">
        <f t="shared" si="67"/>
        <v>3.2301886792452832</v>
      </c>
      <c r="V131" s="75">
        <v>1024</v>
      </c>
      <c r="W131" s="273">
        <f t="shared" si="68"/>
        <v>3.36</v>
      </c>
      <c r="X131" s="273">
        <f t="shared" si="69"/>
        <v>3.2611464968152868</v>
      </c>
      <c r="Y131" s="49">
        <v>1288</v>
      </c>
      <c r="Z131" s="274">
        <f t="shared" si="70"/>
        <v>3.6</v>
      </c>
      <c r="AA131" s="275">
        <f t="shared" si="71"/>
        <v>102.53164556962024</v>
      </c>
      <c r="AB131" s="276">
        <f t="shared" si="72"/>
        <v>3.3541666666666665</v>
      </c>
      <c r="AC131" s="277">
        <v>36</v>
      </c>
      <c r="AD131" s="278">
        <f t="shared" si="73"/>
        <v>35.663400000000003</v>
      </c>
      <c r="AE131" s="279">
        <f t="shared" si="74"/>
        <v>1228.8115183246073</v>
      </c>
      <c r="AF131" s="274">
        <f t="shared" si="75"/>
        <v>98.797903292334695</v>
      </c>
      <c r="AG131" s="275">
        <f t="shared" si="76"/>
        <v>100.66477443097747</v>
      </c>
      <c r="AH131" s="179">
        <v>2.5</v>
      </c>
      <c r="AI131" s="375">
        <v>2.8</v>
      </c>
      <c r="AJ131" s="178">
        <v>56</v>
      </c>
      <c r="AK131" s="178">
        <v>89</v>
      </c>
      <c r="AL131" s="176">
        <v>22</v>
      </c>
      <c r="AM131" s="280">
        <v>-0.09</v>
      </c>
      <c r="AN131" s="280">
        <v>0.36</v>
      </c>
      <c r="AO131" s="254">
        <v>3.0000000000000001E-3</v>
      </c>
      <c r="AP131" s="181"/>
      <c r="AQ131" s="281"/>
      <c r="AR131" s="281"/>
      <c r="AS131" s="459"/>
    </row>
    <row r="132" spans="1:45" s="110" customFormat="1" ht="15" customHeight="1" thickBot="1" x14ac:dyDescent="0.3">
      <c r="A132" s="520" t="s">
        <v>37</v>
      </c>
      <c r="B132" s="383">
        <v>52</v>
      </c>
      <c r="C132" s="174">
        <v>503</v>
      </c>
      <c r="D132" s="282"/>
      <c r="E132" s="269">
        <v>44012599</v>
      </c>
      <c r="F132" s="49" t="s">
        <v>242</v>
      </c>
      <c r="G132" s="383" t="s">
        <v>90</v>
      </c>
      <c r="H132" s="383">
        <v>952</v>
      </c>
      <c r="I132" s="383">
        <v>952</v>
      </c>
      <c r="J132" s="520" t="s">
        <v>569</v>
      </c>
      <c r="K132" s="383">
        <v>43073082</v>
      </c>
      <c r="L132" s="429">
        <v>43466</v>
      </c>
      <c r="M132" s="383">
        <v>77</v>
      </c>
      <c r="N132" s="383" t="s">
        <v>224</v>
      </c>
      <c r="O132" s="383" t="s">
        <v>224</v>
      </c>
      <c r="P132" s="429">
        <v>43717</v>
      </c>
      <c r="Q132" s="383">
        <v>878</v>
      </c>
      <c r="R132" s="383">
        <v>842</v>
      </c>
      <c r="S132" s="383">
        <v>762</v>
      </c>
      <c r="T132" s="75">
        <v>966</v>
      </c>
      <c r="U132" s="273">
        <f t="shared" si="67"/>
        <v>3.2416107382550337</v>
      </c>
      <c r="V132" s="75">
        <v>1142</v>
      </c>
      <c r="W132" s="273">
        <f t="shared" si="68"/>
        <v>3.52</v>
      </c>
      <c r="X132" s="273">
        <f t="shared" si="69"/>
        <v>3.2910662824207493</v>
      </c>
      <c r="Y132" s="49">
        <v>1380</v>
      </c>
      <c r="Z132" s="274">
        <f t="shared" si="70"/>
        <v>3.45</v>
      </c>
      <c r="AA132" s="275">
        <f t="shared" si="71"/>
        <v>98.259493670886073</v>
      </c>
      <c r="AB132" s="276">
        <f t="shared" si="72"/>
        <v>3.3093525179856114</v>
      </c>
      <c r="AC132" s="277">
        <v>39</v>
      </c>
      <c r="AD132" s="278">
        <f t="shared" si="73"/>
        <v>37.429200000000002</v>
      </c>
      <c r="AE132" s="279">
        <f t="shared" si="74"/>
        <v>1245.8554216867469</v>
      </c>
      <c r="AF132" s="274">
        <f t="shared" si="75"/>
        <v>100.16825333461981</v>
      </c>
      <c r="AG132" s="275">
        <f t="shared" si="76"/>
        <v>99.213873502752932</v>
      </c>
      <c r="AH132" s="179">
        <v>5.4</v>
      </c>
      <c r="AI132" s="375">
        <v>0.9</v>
      </c>
      <c r="AJ132" s="178">
        <v>54</v>
      </c>
      <c r="AK132" s="178">
        <v>84</v>
      </c>
      <c r="AL132" s="176">
        <v>30</v>
      </c>
      <c r="AM132" s="280">
        <v>0.1</v>
      </c>
      <c r="AN132" s="280">
        <v>0.54</v>
      </c>
      <c r="AO132" s="254">
        <v>7.2999999999999995E-2</v>
      </c>
      <c r="AP132" s="181"/>
      <c r="AQ132" s="281"/>
      <c r="AR132" s="281"/>
      <c r="AS132" s="459"/>
    </row>
    <row r="133" spans="1:45" s="110" customFormat="1" ht="15" customHeight="1" thickBot="1" x14ac:dyDescent="0.3">
      <c r="A133" s="520" t="s">
        <v>285</v>
      </c>
      <c r="B133" s="383">
        <v>52</v>
      </c>
      <c r="C133" s="174">
        <v>489</v>
      </c>
      <c r="D133" s="426"/>
      <c r="E133" s="269" t="s">
        <v>578</v>
      </c>
      <c r="F133" s="49" t="s">
        <v>242</v>
      </c>
      <c r="G133" s="383" t="s">
        <v>281</v>
      </c>
      <c r="H133" s="383">
        <v>957</v>
      </c>
      <c r="I133" s="427">
        <v>957</v>
      </c>
      <c r="J133" s="538" t="s">
        <v>287</v>
      </c>
      <c r="K133" s="427" t="s">
        <v>580</v>
      </c>
      <c r="L133" s="428">
        <v>43478</v>
      </c>
      <c r="M133" s="427">
        <v>83</v>
      </c>
      <c r="N133" s="49" t="s">
        <v>224</v>
      </c>
      <c r="O133" s="49" t="s">
        <v>224</v>
      </c>
      <c r="P133" s="429">
        <v>43673</v>
      </c>
      <c r="Q133" s="383">
        <v>590</v>
      </c>
      <c r="R133" s="383">
        <v>746</v>
      </c>
      <c r="S133" s="75">
        <v>602</v>
      </c>
      <c r="T133" s="75">
        <v>864</v>
      </c>
      <c r="U133" s="273">
        <f t="shared" si="67"/>
        <v>3.0209790209790208</v>
      </c>
      <c r="V133" s="75">
        <v>1044</v>
      </c>
      <c r="W133" s="273">
        <f t="shared" si="68"/>
        <v>3.6</v>
      </c>
      <c r="X133" s="273">
        <f t="shared" si="69"/>
        <v>3.1164179104477614</v>
      </c>
      <c r="Y133" s="174">
        <v>1302</v>
      </c>
      <c r="Z133" s="274">
        <f t="shared" si="70"/>
        <v>3.65</v>
      </c>
      <c r="AA133" s="275">
        <f t="shared" si="71"/>
        <v>103.95569620253163</v>
      </c>
      <c r="AB133" s="430">
        <f t="shared" si="72"/>
        <v>3.2148148148148148</v>
      </c>
      <c r="AC133" s="431">
        <v>37</v>
      </c>
      <c r="AD133" s="278">
        <f t="shared" si="73"/>
        <v>35.878</v>
      </c>
      <c r="AE133" s="279">
        <f t="shared" si="74"/>
        <v>1144.4761904761904</v>
      </c>
      <c r="AF133" s="274">
        <f t="shared" si="75"/>
        <v>92.01724292201564</v>
      </c>
      <c r="AG133" s="275">
        <f t="shared" si="76"/>
        <v>97.986469562273641</v>
      </c>
      <c r="AH133" s="179">
        <v>4.4000000000000004</v>
      </c>
      <c r="AI133" s="375">
        <v>2.4</v>
      </c>
      <c r="AJ133" s="178">
        <v>67</v>
      </c>
      <c r="AK133" s="178">
        <v>100</v>
      </c>
      <c r="AL133" s="176">
        <v>30</v>
      </c>
      <c r="AM133" s="280">
        <v>0.14000000000000001</v>
      </c>
      <c r="AN133" s="280">
        <v>0.41</v>
      </c>
      <c r="AO133" s="254">
        <v>3.3000000000000002E-2</v>
      </c>
      <c r="AP133" s="181"/>
      <c r="AQ133" s="193"/>
      <c r="AR133" s="193"/>
      <c r="AS133" s="459"/>
    </row>
    <row r="134" spans="1:45" s="110" customFormat="1" ht="15" customHeight="1" thickBot="1" x14ac:dyDescent="0.3">
      <c r="A134" s="520" t="s">
        <v>285</v>
      </c>
      <c r="B134" s="383">
        <v>52</v>
      </c>
      <c r="C134" s="174">
        <v>491</v>
      </c>
      <c r="D134" s="426"/>
      <c r="E134" s="269" t="s">
        <v>579</v>
      </c>
      <c r="F134" s="49" t="s">
        <v>242</v>
      </c>
      <c r="G134" s="383" t="s">
        <v>281</v>
      </c>
      <c r="H134" s="383" t="s">
        <v>286</v>
      </c>
      <c r="I134" s="427" t="s">
        <v>286</v>
      </c>
      <c r="J134" s="538" t="s">
        <v>287</v>
      </c>
      <c r="K134" s="427" t="s">
        <v>581</v>
      </c>
      <c r="L134" s="428">
        <v>43470</v>
      </c>
      <c r="M134" s="427">
        <v>84</v>
      </c>
      <c r="N134" s="49" t="s">
        <v>224</v>
      </c>
      <c r="O134" s="49" t="s">
        <v>224</v>
      </c>
      <c r="P134" s="429">
        <v>43673</v>
      </c>
      <c r="Q134" s="383">
        <v>520</v>
      </c>
      <c r="R134" s="383">
        <v>746</v>
      </c>
      <c r="S134" s="383">
        <v>547</v>
      </c>
      <c r="T134" s="75">
        <v>874</v>
      </c>
      <c r="U134" s="273">
        <f t="shared" si="67"/>
        <v>2.9727891156462585</v>
      </c>
      <c r="V134" s="75">
        <v>1018</v>
      </c>
      <c r="W134" s="273">
        <f t="shared" si="68"/>
        <v>2.88</v>
      </c>
      <c r="X134" s="273">
        <f t="shared" si="69"/>
        <v>2.9679300291545188</v>
      </c>
      <c r="Y134" s="49">
        <v>1294</v>
      </c>
      <c r="Z134" s="274">
        <f t="shared" si="70"/>
        <v>3.5</v>
      </c>
      <c r="AA134" s="275">
        <f t="shared" si="71"/>
        <v>99.683544303797461</v>
      </c>
      <c r="AB134" s="276">
        <f t="shared" si="72"/>
        <v>3.1331719128329296</v>
      </c>
      <c r="AC134" s="277">
        <v>41</v>
      </c>
      <c r="AD134" s="278">
        <f t="shared" si="73"/>
        <v>39.578800000000001</v>
      </c>
      <c r="AE134" s="279">
        <f t="shared" si="74"/>
        <v>1136.7142857142858</v>
      </c>
      <c r="AF134" s="274">
        <f t="shared" si="75"/>
        <v>91.393176574495953</v>
      </c>
      <c r="AG134" s="275">
        <f t="shared" si="76"/>
        <v>95.538360439146714</v>
      </c>
      <c r="AH134" s="179">
        <v>5.0999999999999996</v>
      </c>
      <c r="AI134" s="375">
        <v>3.1</v>
      </c>
      <c r="AJ134" s="178">
        <v>62</v>
      </c>
      <c r="AK134" s="178">
        <v>101</v>
      </c>
      <c r="AL134" s="176">
        <v>0.7</v>
      </c>
      <c r="AM134" s="280">
        <v>-0.01</v>
      </c>
      <c r="AN134" s="280">
        <v>0.53</v>
      </c>
      <c r="AO134" s="254">
        <v>3.0000000000000001E-3</v>
      </c>
      <c r="AP134" s="181"/>
      <c r="AQ134" s="281"/>
      <c r="AR134" s="281"/>
      <c r="AS134" s="459"/>
    </row>
    <row r="135" spans="1:45" s="110" customFormat="1" ht="15" customHeight="1" thickBot="1" x14ac:dyDescent="0.3">
      <c r="A135" s="520" t="s">
        <v>290</v>
      </c>
      <c r="B135" s="383">
        <v>52</v>
      </c>
      <c r="C135" s="174">
        <v>504</v>
      </c>
      <c r="D135" s="282"/>
      <c r="E135" s="395" t="s">
        <v>566</v>
      </c>
      <c r="F135" s="49" t="s">
        <v>242</v>
      </c>
      <c r="G135" s="383" t="s">
        <v>281</v>
      </c>
      <c r="H135" s="383">
        <v>915</v>
      </c>
      <c r="I135" s="383">
        <v>915</v>
      </c>
      <c r="J135" s="520" t="s">
        <v>291</v>
      </c>
      <c r="K135" s="383" t="s">
        <v>567</v>
      </c>
      <c r="L135" s="429">
        <v>43509</v>
      </c>
      <c r="M135" s="383">
        <v>90</v>
      </c>
      <c r="N135" s="383" t="s">
        <v>224</v>
      </c>
      <c r="O135" s="383" t="s">
        <v>224</v>
      </c>
      <c r="P135" s="429">
        <v>43673</v>
      </c>
      <c r="Q135" s="383">
        <v>600</v>
      </c>
      <c r="R135" s="383">
        <v>818</v>
      </c>
      <c r="S135" s="75">
        <v>771</v>
      </c>
      <c r="T135" s="75">
        <v>892</v>
      </c>
      <c r="U135" s="273">
        <f t="shared" si="67"/>
        <v>3.4980392156862745</v>
      </c>
      <c r="V135" s="75">
        <v>1038</v>
      </c>
      <c r="W135" s="273">
        <f t="shared" si="68"/>
        <v>2.92</v>
      </c>
      <c r="X135" s="273">
        <f t="shared" si="69"/>
        <v>3.4144736842105261</v>
      </c>
      <c r="Y135" s="49">
        <v>1242</v>
      </c>
      <c r="Z135" s="274">
        <f t="shared" si="70"/>
        <v>2.9166666666666665</v>
      </c>
      <c r="AA135" s="275">
        <f t="shared" si="71"/>
        <v>83.069620253164544</v>
      </c>
      <c r="AB135" s="276">
        <f t="shared" si="72"/>
        <v>3.320855614973262</v>
      </c>
      <c r="AC135" s="277">
        <v>37</v>
      </c>
      <c r="AD135" s="278">
        <f t="shared" si="73"/>
        <v>37.037399999999998</v>
      </c>
      <c r="AE135" s="279">
        <f t="shared" si="74"/>
        <v>1260.1428571428571</v>
      </c>
      <c r="AF135" s="274">
        <f t="shared" si="75"/>
        <v>101.31698008842891</v>
      </c>
      <c r="AG135" s="275">
        <f t="shared" si="76"/>
        <v>92.193300170796732</v>
      </c>
      <c r="AH135" s="179">
        <v>-0.2</v>
      </c>
      <c r="AI135" s="375">
        <v>4.5</v>
      </c>
      <c r="AJ135" s="178">
        <v>59</v>
      </c>
      <c r="AK135" s="178">
        <v>93</v>
      </c>
      <c r="AL135" s="176">
        <v>33</v>
      </c>
      <c r="AM135" s="280">
        <v>0.08</v>
      </c>
      <c r="AN135" s="280">
        <v>0.49</v>
      </c>
      <c r="AO135" s="254">
        <v>3.0000000000000001E-3</v>
      </c>
      <c r="AP135" s="181"/>
      <c r="AQ135" s="281"/>
      <c r="AR135" s="281"/>
      <c r="AS135" s="459"/>
    </row>
    <row r="136" spans="1:45" s="110" customFormat="1" ht="15" customHeight="1" thickBot="1" x14ac:dyDescent="0.3">
      <c r="A136" s="520" t="s">
        <v>353</v>
      </c>
      <c r="B136" s="383">
        <v>52</v>
      </c>
      <c r="C136" s="174">
        <v>500</v>
      </c>
      <c r="D136" s="282"/>
      <c r="E136" s="269">
        <v>44015770</v>
      </c>
      <c r="F136" s="49" t="s">
        <v>242</v>
      </c>
      <c r="G136" s="383" t="s">
        <v>90</v>
      </c>
      <c r="H136" s="383">
        <v>953</v>
      </c>
      <c r="I136" s="383">
        <v>953</v>
      </c>
      <c r="J136" s="520" t="s">
        <v>570</v>
      </c>
      <c r="K136" s="383">
        <v>43171865</v>
      </c>
      <c r="L136" s="429">
        <v>43470</v>
      </c>
      <c r="M136" s="383">
        <v>89</v>
      </c>
      <c r="N136" s="383" t="s">
        <v>224</v>
      </c>
      <c r="O136" s="383" t="s">
        <v>224</v>
      </c>
      <c r="P136" s="429">
        <v>43717</v>
      </c>
      <c r="Q136" s="383">
        <v>842</v>
      </c>
      <c r="R136" s="383">
        <v>860</v>
      </c>
      <c r="S136" s="383">
        <v>735</v>
      </c>
      <c r="T136" s="75">
        <v>958</v>
      </c>
      <c r="U136" s="273">
        <f t="shared" si="67"/>
        <v>3.2585034013605441</v>
      </c>
      <c r="V136" s="75">
        <v>1080</v>
      </c>
      <c r="W136" s="273">
        <f t="shared" si="68"/>
        <v>2.44</v>
      </c>
      <c r="X136" s="273">
        <f t="shared" si="69"/>
        <v>3.1486880466472305</v>
      </c>
      <c r="Y136" s="49">
        <v>1326</v>
      </c>
      <c r="Z136" s="274">
        <f t="shared" si="70"/>
        <v>3.0666666666666669</v>
      </c>
      <c r="AA136" s="275">
        <f t="shared" si="71"/>
        <v>87.341772151898738</v>
      </c>
      <c r="AB136" s="276">
        <f t="shared" si="72"/>
        <v>3.2106537530266346</v>
      </c>
      <c r="AC136" s="277">
        <v>35</v>
      </c>
      <c r="AD136" s="278">
        <f t="shared" si="73"/>
        <v>33.578800000000001</v>
      </c>
      <c r="AE136" s="279">
        <f t="shared" si="74"/>
        <v>1201.5060240963855</v>
      </c>
      <c r="AF136" s="274">
        <f t="shared" si="75"/>
        <v>96.602509175434321</v>
      </c>
      <c r="AG136" s="275">
        <f t="shared" si="76"/>
        <v>91.972140663666522</v>
      </c>
      <c r="AH136" s="179">
        <v>6.9</v>
      </c>
      <c r="AI136" s="375">
        <v>1.3</v>
      </c>
      <c r="AJ136" s="178">
        <v>58</v>
      </c>
      <c r="AK136" s="178">
        <v>92</v>
      </c>
      <c r="AL136" s="176">
        <v>26</v>
      </c>
      <c r="AM136" s="280">
        <v>0.32</v>
      </c>
      <c r="AN136" s="280">
        <v>0.36</v>
      </c>
      <c r="AO136" s="254">
        <v>6.3E-2</v>
      </c>
      <c r="AP136" s="181"/>
      <c r="AQ136" s="281"/>
      <c r="AR136" s="281"/>
      <c r="AS136" s="459"/>
    </row>
    <row r="137" spans="1:45" s="110" customFormat="1" ht="15" customHeight="1" thickBot="1" x14ac:dyDescent="0.3">
      <c r="A137" s="520" t="s">
        <v>20</v>
      </c>
      <c r="B137" s="383">
        <v>52</v>
      </c>
      <c r="C137" s="174">
        <v>498</v>
      </c>
      <c r="D137" s="426"/>
      <c r="E137" s="269" t="s">
        <v>591</v>
      </c>
      <c r="F137" s="49" t="s">
        <v>242</v>
      </c>
      <c r="G137" s="383" t="s">
        <v>281</v>
      </c>
      <c r="H137" s="383" t="s">
        <v>282</v>
      </c>
      <c r="I137" s="383" t="s">
        <v>282</v>
      </c>
      <c r="J137" s="376" t="s">
        <v>379</v>
      </c>
      <c r="K137" s="383" t="s">
        <v>592</v>
      </c>
      <c r="L137" s="429">
        <v>43495</v>
      </c>
      <c r="M137" s="383">
        <v>76</v>
      </c>
      <c r="N137" s="49" t="s">
        <v>224</v>
      </c>
      <c r="O137" s="49" t="s">
        <v>224</v>
      </c>
      <c r="P137" s="429">
        <v>43692</v>
      </c>
      <c r="Q137" s="383">
        <v>710</v>
      </c>
      <c r="R137" s="383">
        <v>870</v>
      </c>
      <c r="S137" s="383">
        <v>720</v>
      </c>
      <c r="T137" s="75">
        <v>928</v>
      </c>
      <c r="U137" s="273">
        <f t="shared" si="67"/>
        <v>3.449814126394052</v>
      </c>
      <c r="V137" s="75">
        <v>1030</v>
      </c>
      <c r="W137" s="273">
        <f t="shared" si="68"/>
        <v>2.04</v>
      </c>
      <c r="X137" s="273">
        <f t="shared" si="69"/>
        <v>3.2389937106918238</v>
      </c>
      <c r="Y137" s="49">
        <v>1252</v>
      </c>
      <c r="Z137" s="274">
        <f t="shared" si="70"/>
        <v>2.7</v>
      </c>
      <c r="AA137" s="275">
        <f t="shared" si="71"/>
        <v>76.898734177215189</v>
      </c>
      <c r="AB137" s="276">
        <f t="shared" si="72"/>
        <v>3.2268041237113403</v>
      </c>
      <c r="AC137" s="277">
        <v>37</v>
      </c>
      <c r="AD137" s="278">
        <f t="shared" si="73"/>
        <v>36.513800000000003</v>
      </c>
      <c r="AE137" s="279">
        <f t="shared" si="74"/>
        <v>1174.0314136125653</v>
      </c>
      <c r="AF137" s="274">
        <f t="shared" si="75"/>
        <v>94.393517911032788</v>
      </c>
      <c r="AG137" s="275">
        <f t="shared" si="76"/>
        <v>85.646126044123989</v>
      </c>
      <c r="AH137" s="179">
        <v>3.4</v>
      </c>
      <c r="AI137" s="375">
        <v>2.4</v>
      </c>
      <c r="AJ137" s="178">
        <v>55</v>
      </c>
      <c r="AK137" s="178">
        <v>85</v>
      </c>
      <c r="AL137" s="176">
        <v>31</v>
      </c>
      <c r="AM137" s="280">
        <v>0</v>
      </c>
      <c r="AN137" s="280">
        <v>0.63</v>
      </c>
      <c r="AO137" s="254">
        <v>-7.0000000000000001E-3</v>
      </c>
      <c r="AP137" s="181"/>
      <c r="AQ137" s="281"/>
      <c r="AR137" s="281"/>
      <c r="AS137" s="459"/>
    </row>
    <row r="138" spans="1:45" s="110" customFormat="1" ht="15" customHeight="1" x14ac:dyDescent="0.25">
      <c r="A138" s="514" t="s">
        <v>544</v>
      </c>
      <c r="B138" s="385"/>
      <c r="C138" s="10"/>
      <c r="D138" s="433"/>
      <c r="E138" s="194"/>
      <c r="F138" s="194"/>
      <c r="G138" s="194"/>
      <c r="H138" s="194"/>
      <c r="I138" s="194"/>
      <c r="J138" s="514" t="s">
        <v>110</v>
      </c>
      <c r="K138" s="10"/>
      <c r="L138" s="434"/>
      <c r="M138" s="435">
        <f>AVERAGE(M123:M137)</f>
        <v>83.666666666666671</v>
      </c>
      <c r="N138" s="10"/>
      <c r="O138" s="10"/>
      <c r="P138" s="436"/>
      <c r="Q138" s="435">
        <f>AVERAGE(Q123:Q137)</f>
        <v>710.86666666666667</v>
      </c>
      <c r="R138" s="433">
        <f>AVERAGE(R129:R137)</f>
        <v>810.66666666666663</v>
      </c>
      <c r="S138" s="433">
        <f>AVERAGE(S129:S137)</f>
        <v>706.44444444444446</v>
      </c>
      <c r="T138" s="435">
        <f t="shared" ref="T138:AA138" si="77">AVERAGE(T123:T137)</f>
        <v>876.26666666666665</v>
      </c>
      <c r="U138" s="437">
        <f t="shared" si="77"/>
        <v>3.198949565493638</v>
      </c>
      <c r="V138" s="435">
        <f t="shared" si="77"/>
        <v>1028.4000000000001</v>
      </c>
      <c r="W138" s="437">
        <f t="shared" si="77"/>
        <v>3.0426666666666669</v>
      </c>
      <c r="X138" s="437">
        <f t="shared" si="77"/>
        <v>3.1809252955017966</v>
      </c>
      <c r="Y138" s="435">
        <f t="shared" si="77"/>
        <v>1297.5999999999999</v>
      </c>
      <c r="Z138" s="437">
        <f t="shared" si="77"/>
        <v>3.5111111111111115</v>
      </c>
      <c r="AA138" s="437">
        <f t="shared" si="77"/>
        <v>100</v>
      </c>
      <c r="AB138" s="437">
        <f>AVERAGE(AB123:AB137)</f>
        <v>3.2993425235952225</v>
      </c>
      <c r="AC138" s="438">
        <f t="shared" ref="AC138:AO138" si="78">AVERAGE(AC123:AC137)</f>
        <v>37.200000000000003</v>
      </c>
      <c r="AD138" s="438">
        <f t="shared" si="78"/>
        <v>36.494386666666664</v>
      </c>
      <c r="AE138" s="435">
        <f t="shared" si="78"/>
        <v>1243.7627493861457</v>
      </c>
      <c r="AF138" s="437">
        <f t="shared" si="78"/>
        <v>99.999999999999986</v>
      </c>
      <c r="AG138" s="437">
        <f t="shared" si="78"/>
        <v>99.999999999999986</v>
      </c>
      <c r="AH138" s="438">
        <f t="shared" si="78"/>
        <v>2.5066666666666668</v>
      </c>
      <c r="AI138" s="438">
        <f t="shared" si="78"/>
        <v>2.9666666666666668</v>
      </c>
      <c r="AJ138" s="435">
        <f t="shared" si="78"/>
        <v>58.266666666666666</v>
      </c>
      <c r="AK138" s="435">
        <f t="shared" si="78"/>
        <v>93.733333333333334</v>
      </c>
      <c r="AL138" s="435">
        <f t="shared" si="78"/>
        <v>25.313333333333333</v>
      </c>
      <c r="AM138" s="437">
        <f t="shared" si="78"/>
        <v>7.2666666666666671E-2</v>
      </c>
      <c r="AN138" s="437">
        <f t="shared" si="78"/>
        <v>0.46600000000000008</v>
      </c>
      <c r="AO138" s="439">
        <f t="shared" si="78"/>
        <v>1.5666666666666669E-2</v>
      </c>
      <c r="AP138" s="440"/>
      <c r="AQ138" s="10"/>
      <c r="AR138" s="10"/>
      <c r="AS138" s="459"/>
    </row>
    <row r="139" spans="1:45" s="110" customFormat="1" ht="15" customHeight="1" x14ac:dyDescent="0.25">
      <c r="A139" s="514" t="s">
        <v>545</v>
      </c>
      <c r="B139" s="4"/>
      <c r="C139" s="10"/>
      <c r="D139" s="28"/>
      <c r="E139" s="4"/>
      <c r="F139" s="4"/>
      <c r="G139" s="4"/>
      <c r="H139" s="4"/>
      <c r="I139" s="4"/>
      <c r="J139" s="514"/>
      <c r="K139" s="10"/>
      <c r="L139" s="441"/>
      <c r="M139" s="28"/>
      <c r="N139" s="4"/>
      <c r="O139" s="4"/>
      <c r="P139" s="441"/>
      <c r="Q139" s="28"/>
      <c r="R139" s="442"/>
      <c r="S139" s="442"/>
      <c r="T139" s="51"/>
      <c r="U139" s="345"/>
      <c r="V139" s="382"/>
      <c r="W139" s="345"/>
      <c r="X139" s="345"/>
      <c r="Y139" s="344"/>
      <c r="Z139" s="344"/>
      <c r="AA139" s="344"/>
      <c r="AB139" s="347"/>
      <c r="AC139" s="348"/>
      <c r="AD139" s="348"/>
      <c r="AE139" s="349"/>
      <c r="AF139" s="350"/>
      <c r="AG139" s="348"/>
      <c r="AH139" s="351"/>
      <c r="AI139" s="91"/>
      <c r="AJ139" s="109"/>
      <c r="AK139" s="91"/>
      <c r="AL139" s="381"/>
      <c r="AM139" s="381"/>
      <c r="AN139" s="381"/>
      <c r="AO139" s="354"/>
      <c r="AP139" s="381"/>
      <c r="AQ139" s="355"/>
      <c r="AR139" s="355"/>
      <c r="AS139" s="459"/>
    </row>
    <row r="140" spans="1:45" s="110" customFormat="1" ht="15" customHeight="1" x14ac:dyDescent="0.25">
      <c r="A140" s="514" t="s">
        <v>369</v>
      </c>
      <c r="B140" s="4"/>
      <c r="C140" s="10"/>
      <c r="D140" s="28"/>
      <c r="E140" s="4"/>
      <c r="F140" s="4"/>
      <c r="G140" s="4"/>
      <c r="H140" s="4"/>
      <c r="I140" s="4"/>
      <c r="J140" s="514"/>
      <c r="K140" s="10"/>
      <c r="L140" s="441"/>
      <c r="M140" s="28"/>
      <c r="N140" s="4"/>
      <c r="O140" s="4"/>
      <c r="P140" s="441"/>
      <c r="Q140" s="28"/>
      <c r="R140" s="344"/>
      <c r="S140" s="344"/>
      <c r="T140" s="51"/>
      <c r="U140" s="345"/>
      <c r="V140" s="382"/>
      <c r="W140" s="345"/>
      <c r="X140" s="345"/>
      <c r="Y140" s="344"/>
      <c r="Z140" s="344"/>
      <c r="AA140" s="344"/>
      <c r="AB140" s="347"/>
      <c r="AC140" s="348"/>
      <c r="AD140" s="348"/>
      <c r="AE140" s="349"/>
      <c r="AF140" s="350"/>
      <c r="AG140" s="348"/>
      <c r="AH140" s="351"/>
      <c r="AI140" s="91"/>
      <c r="AJ140" s="109"/>
      <c r="AK140" s="91"/>
      <c r="AL140" s="381"/>
      <c r="AM140" s="381"/>
      <c r="AN140" s="381"/>
      <c r="AO140" s="354"/>
      <c r="AP140" s="381"/>
      <c r="AQ140" s="355"/>
      <c r="AR140" s="355"/>
      <c r="AS140" s="459"/>
    </row>
    <row r="141" spans="1:45" s="110" customFormat="1" ht="15" customHeight="1" x14ac:dyDescent="0.25">
      <c r="A141" s="514"/>
      <c r="B141" s="10"/>
      <c r="C141" s="10"/>
      <c r="D141" s="10"/>
      <c r="E141" s="10"/>
      <c r="F141" s="10"/>
      <c r="G141" s="10"/>
      <c r="H141" s="10"/>
      <c r="I141" s="10"/>
      <c r="J141" s="514"/>
      <c r="K141" s="10"/>
      <c r="L141" s="436"/>
      <c r="M141" s="10"/>
      <c r="N141" s="10"/>
      <c r="O141" s="10"/>
      <c r="P141" s="436"/>
      <c r="Q141" s="10"/>
      <c r="R141" s="10"/>
      <c r="S141" s="435"/>
      <c r="T141" s="10"/>
      <c r="U141" s="10"/>
      <c r="V141" s="10"/>
      <c r="W141" s="10"/>
      <c r="X141" s="437"/>
      <c r="Y141" s="10"/>
      <c r="Z141" s="10"/>
      <c r="AA141" s="10"/>
      <c r="AB141" s="437"/>
      <c r="AC141" s="438"/>
      <c r="AD141" s="438"/>
      <c r="AE141" s="10"/>
      <c r="AF141" s="10"/>
      <c r="AG141" s="10"/>
      <c r="AH141" s="435"/>
      <c r="AI141" s="10"/>
      <c r="AJ141" s="435"/>
      <c r="AK141" s="435"/>
      <c r="AL141" s="10"/>
      <c r="AM141" s="10"/>
      <c r="AN141" s="10"/>
      <c r="AO141" s="439"/>
      <c r="AP141" s="10"/>
      <c r="AQ141" s="10"/>
      <c r="AR141" s="10"/>
      <c r="AS141" s="459"/>
    </row>
    <row r="142" spans="1:45" s="110" customFormat="1" ht="15" customHeight="1" x14ac:dyDescent="0.25">
      <c r="A142" s="513" t="s">
        <v>609</v>
      </c>
      <c r="B142" s="10"/>
      <c r="C142" s="10"/>
      <c r="D142" s="10"/>
      <c r="E142" s="10"/>
      <c r="F142" s="10"/>
      <c r="G142" s="10"/>
      <c r="H142" s="10"/>
      <c r="I142" s="10"/>
      <c r="J142" s="514"/>
      <c r="K142" s="10"/>
      <c r="L142" s="436"/>
      <c r="M142" s="10"/>
      <c r="N142" s="10"/>
      <c r="O142" s="10"/>
      <c r="P142" s="436"/>
      <c r="Q142" s="10"/>
      <c r="R142" s="10"/>
      <c r="S142" s="435"/>
      <c r="T142" s="10"/>
      <c r="U142" s="10"/>
      <c r="V142" s="10"/>
      <c r="W142" s="10"/>
      <c r="X142" s="437"/>
      <c r="Y142" s="10"/>
      <c r="Z142" s="10"/>
      <c r="AA142" s="10"/>
      <c r="AB142" s="437"/>
      <c r="AC142" s="438"/>
      <c r="AD142" s="438"/>
      <c r="AE142" s="10"/>
      <c r="AF142" s="10"/>
      <c r="AG142" s="10"/>
      <c r="AH142" s="435"/>
      <c r="AI142" s="10"/>
      <c r="AJ142" s="435"/>
      <c r="AK142" s="435"/>
      <c r="AL142" s="10"/>
      <c r="AM142" s="10"/>
      <c r="AN142" s="10"/>
      <c r="AO142" s="439"/>
      <c r="AP142" s="10"/>
      <c r="AQ142" s="10"/>
      <c r="AR142" s="10"/>
      <c r="AS142" s="459"/>
    </row>
    <row r="143" spans="1:45" s="110" customFormat="1" ht="15" customHeight="1" x14ac:dyDescent="0.25">
      <c r="A143" s="513"/>
      <c r="B143" s="10"/>
      <c r="C143" s="10"/>
      <c r="D143" s="10"/>
      <c r="E143" s="10"/>
      <c r="F143" s="10"/>
      <c r="G143" s="10"/>
      <c r="H143" s="10"/>
      <c r="I143" s="10"/>
      <c r="J143" s="514"/>
      <c r="K143" s="10"/>
      <c r="L143" s="436"/>
      <c r="M143" s="10"/>
      <c r="N143" s="10"/>
      <c r="O143" s="10"/>
      <c r="P143" s="436"/>
      <c r="Q143" s="10"/>
      <c r="R143" s="10"/>
      <c r="S143" s="435"/>
      <c r="T143" s="10"/>
      <c r="U143" s="10"/>
      <c r="V143" s="10"/>
      <c r="W143" s="10"/>
      <c r="X143" s="437"/>
      <c r="Y143" s="10"/>
      <c r="Z143" s="10"/>
      <c r="AA143" s="10"/>
      <c r="AB143" s="10"/>
      <c r="AC143" s="438"/>
      <c r="AD143" s="438"/>
      <c r="AE143" s="10"/>
      <c r="AF143" s="10"/>
      <c r="AG143" s="10"/>
      <c r="AH143" s="435"/>
      <c r="AI143" s="10"/>
      <c r="AJ143" s="435"/>
      <c r="AK143" s="435"/>
      <c r="AL143" s="10"/>
      <c r="AM143" s="10"/>
      <c r="AN143" s="10"/>
      <c r="AO143" s="439"/>
      <c r="AP143" s="10"/>
      <c r="AQ143" s="10"/>
      <c r="AR143" s="10"/>
      <c r="AS143" s="459"/>
    </row>
    <row r="144" spans="1:45" s="110" customFormat="1" ht="15" customHeight="1" x14ac:dyDescent="0.25">
      <c r="A144" s="513" t="s">
        <v>114</v>
      </c>
      <c r="B144" s="10"/>
      <c r="C144" s="10"/>
      <c r="D144" s="10"/>
      <c r="E144" s="10"/>
      <c r="F144" s="10"/>
      <c r="G144" s="10"/>
      <c r="H144" s="10"/>
      <c r="I144" s="10"/>
      <c r="J144" s="514"/>
      <c r="K144" s="10"/>
      <c r="L144" s="436"/>
      <c r="M144" s="10"/>
      <c r="N144" s="10"/>
      <c r="O144" s="10"/>
      <c r="P144" s="436"/>
      <c r="Q144" s="10"/>
      <c r="R144" s="10"/>
      <c r="S144" s="435"/>
      <c r="T144" s="10"/>
      <c r="U144" s="10"/>
      <c r="V144" s="10"/>
      <c r="W144" s="10"/>
      <c r="X144" s="437"/>
      <c r="Y144" s="10"/>
      <c r="Z144" s="10"/>
      <c r="AA144" s="10"/>
      <c r="AB144" s="10"/>
      <c r="AC144" s="438"/>
      <c r="AD144" s="438"/>
      <c r="AE144" s="10"/>
      <c r="AF144" s="10"/>
      <c r="AG144" s="10"/>
      <c r="AH144" s="435"/>
      <c r="AI144" s="10"/>
      <c r="AJ144" s="435"/>
      <c r="AK144" s="435"/>
      <c r="AL144" s="10"/>
      <c r="AM144" s="10"/>
      <c r="AN144" s="10"/>
      <c r="AO144" s="439"/>
      <c r="AP144" s="10"/>
      <c r="AQ144" s="10"/>
      <c r="AR144" s="10"/>
      <c r="AS144" s="459"/>
    </row>
    <row r="145" spans="1:45" s="110" customFormat="1" ht="15" customHeight="1" x14ac:dyDescent="0.25">
      <c r="A145" s="513" t="s">
        <v>115</v>
      </c>
      <c r="B145" s="10"/>
      <c r="C145" s="10"/>
      <c r="D145" s="10"/>
      <c r="E145" s="10"/>
      <c r="F145" s="10"/>
      <c r="G145" s="10"/>
      <c r="H145" s="10"/>
      <c r="I145" s="10"/>
      <c r="J145" s="514"/>
      <c r="K145" s="10"/>
      <c r="L145" s="436"/>
      <c r="M145" s="10"/>
      <c r="N145" s="10"/>
      <c r="O145" s="10"/>
      <c r="P145" s="436"/>
      <c r="Q145" s="10"/>
      <c r="R145" s="10"/>
      <c r="S145" s="435"/>
      <c r="T145" s="10"/>
      <c r="U145" s="10"/>
      <c r="V145" s="10"/>
      <c r="W145" s="10"/>
      <c r="X145" s="437"/>
      <c r="Y145" s="10"/>
      <c r="Z145" s="10"/>
      <c r="AA145" s="10"/>
      <c r="AB145" s="10"/>
      <c r="AC145" s="438"/>
      <c r="AD145" s="438"/>
      <c r="AE145" s="10"/>
      <c r="AF145" s="10"/>
      <c r="AG145" s="10"/>
      <c r="AH145" s="435"/>
      <c r="AI145" s="10"/>
      <c r="AJ145" s="435"/>
      <c r="AK145" s="435"/>
      <c r="AL145" s="10"/>
      <c r="AM145" s="10"/>
      <c r="AN145" s="10"/>
      <c r="AO145" s="439"/>
      <c r="AP145" s="10"/>
      <c r="AQ145" s="10"/>
      <c r="AR145" s="10"/>
      <c r="AS145" s="459"/>
    </row>
    <row r="146" spans="1:45" s="10" customFormat="1" ht="15" customHeight="1" x14ac:dyDescent="0.25">
      <c r="A146" s="513" t="s">
        <v>116</v>
      </c>
      <c r="J146" s="514"/>
      <c r="L146" s="436"/>
      <c r="P146" s="436"/>
      <c r="S146" s="435"/>
      <c r="X146" s="437"/>
      <c r="AC146" s="438"/>
      <c r="AD146" s="438"/>
      <c r="AH146" s="435"/>
      <c r="AJ146" s="435"/>
      <c r="AK146" s="435"/>
      <c r="AO146" s="439"/>
      <c r="AS146" s="460"/>
    </row>
    <row r="147" spans="1:45" s="10" customFormat="1" ht="15" customHeight="1" x14ac:dyDescent="0.25">
      <c r="A147" s="514"/>
      <c r="J147" s="514"/>
      <c r="L147" s="436"/>
      <c r="P147" s="436"/>
      <c r="S147" s="435"/>
      <c r="X147" s="437"/>
      <c r="AC147" s="438"/>
      <c r="AD147" s="438"/>
      <c r="AH147" s="435"/>
      <c r="AJ147" s="435"/>
      <c r="AK147" s="435"/>
      <c r="AO147" s="439"/>
      <c r="AS147" s="460"/>
    </row>
    <row r="151" spans="1:45" ht="15" customHeight="1" x14ac:dyDescent="0.25"/>
    <row r="152" spans="1:45" s="10" customFormat="1" ht="15" customHeight="1" x14ac:dyDescent="0.25">
      <c r="A152" s="513"/>
      <c r="B152" s="4"/>
      <c r="C152" s="4"/>
      <c r="D152" s="4"/>
      <c r="E152" s="4"/>
      <c r="F152" s="4"/>
      <c r="G152" s="4"/>
      <c r="H152" s="4"/>
      <c r="I152" s="4"/>
      <c r="J152" s="513"/>
      <c r="K152" s="4"/>
      <c r="L152" s="441"/>
      <c r="M152" s="4"/>
      <c r="N152" s="4"/>
      <c r="O152" s="4"/>
      <c r="P152" s="441"/>
      <c r="Q152" s="4"/>
      <c r="R152" s="4"/>
      <c r="S152" s="28"/>
      <c r="T152" s="4"/>
      <c r="U152" s="4"/>
      <c r="V152" s="4"/>
      <c r="W152" s="4"/>
      <c r="X152" s="502"/>
      <c r="Y152" s="4"/>
      <c r="Z152" s="4"/>
      <c r="AA152" s="4"/>
      <c r="AB152" s="4"/>
      <c r="AC152" s="496"/>
      <c r="AD152" s="496"/>
      <c r="AE152" s="4"/>
      <c r="AF152" s="4"/>
      <c r="AG152" s="4"/>
      <c r="AH152" s="512"/>
      <c r="AI152" s="4"/>
      <c r="AJ152" s="435"/>
      <c r="AK152" s="28"/>
      <c r="AL152" s="497"/>
      <c r="AM152" s="497"/>
      <c r="AN152" s="497"/>
      <c r="AO152" s="500"/>
      <c r="AP152" s="497"/>
      <c r="AQ152" s="4"/>
      <c r="AR152" s="4"/>
      <c r="AS152" s="460"/>
    </row>
    <row r="153" spans="1:45" ht="15" customHeight="1" x14ac:dyDescent="0.25"/>
    <row r="154" spans="1:45" ht="15" customHeight="1" x14ac:dyDescent="0.25"/>
    <row r="156" spans="1:45" s="10" customFormat="1" hidden="1" x14ac:dyDescent="0.25">
      <c r="A156" s="513"/>
      <c r="B156" s="4"/>
      <c r="C156" s="4"/>
      <c r="D156" s="4"/>
      <c r="E156" s="4"/>
      <c r="F156" s="4"/>
      <c r="G156" s="4"/>
      <c r="H156" s="4"/>
      <c r="I156" s="4"/>
      <c r="J156" s="513"/>
      <c r="K156" s="4"/>
      <c r="L156" s="441"/>
      <c r="M156" s="4"/>
      <c r="N156" s="4"/>
      <c r="O156" s="4"/>
      <c r="P156" s="441"/>
      <c r="Q156" s="4"/>
      <c r="R156" s="4"/>
      <c r="S156" s="28"/>
      <c r="T156" s="4"/>
      <c r="U156" s="4"/>
      <c r="V156" s="4"/>
      <c r="W156" s="4"/>
      <c r="X156" s="502"/>
      <c r="Y156" s="4"/>
      <c r="Z156" s="4"/>
      <c r="AA156" s="4"/>
      <c r="AB156" s="4"/>
      <c r="AC156" s="496"/>
      <c r="AD156" s="496"/>
      <c r="AE156" s="4"/>
      <c r="AF156" s="4"/>
      <c r="AG156" s="4"/>
      <c r="AH156" s="512"/>
      <c r="AI156" s="4"/>
      <c r="AJ156" s="435"/>
      <c r="AK156" s="28"/>
      <c r="AL156" s="497"/>
      <c r="AM156" s="497"/>
      <c r="AN156" s="497"/>
      <c r="AO156" s="500"/>
      <c r="AP156" s="497"/>
      <c r="AQ156" s="4"/>
      <c r="AR156" s="4"/>
    </row>
    <row r="157" spans="1:45" hidden="1" x14ac:dyDescent="0.25">
      <c r="AS157" s="10"/>
    </row>
  </sheetData>
  <sortState ref="A123:BN137">
    <sortCondition descending="1" ref="AG123:AG137"/>
  </sortState>
  <mergeCells count="4">
    <mergeCell ref="AS5:AS7"/>
    <mergeCell ref="AT5:AT7"/>
    <mergeCell ref="AU5:AU7"/>
    <mergeCell ref="AW6:AY6"/>
  </mergeCells>
  <pageMargins left="0.25" right="0.25" top="0.75" bottom="0.75" header="0.3" footer="0.3"/>
  <pageSetup paperSize="5" scale="88" orientation="landscape" horizontalDpi="4294967293" verticalDpi="4294967293" r:id="rId1"/>
  <rowBreaks count="2" manualBreakCount="2">
    <brk id="60" max="16383" man="1"/>
    <brk id="109" max="16383" man="1"/>
  </rowBreaks>
  <colBreaks count="1" manualBreakCount="1">
    <brk id="55" max="1048575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L50"/>
  <sheetViews>
    <sheetView topLeftCell="A18" workbookViewId="0">
      <selection activeCell="E21" sqref="E21"/>
    </sheetView>
  </sheetViews>
  <sheetFormatPr defaultRowHeight="15" x14ac:dyDescent="0.25"/>
  <cols>
    <col min="1" max="1" width="26.42578125" customWidth="1"/>
    <col min="2" max="2" width="18" customWidth="1"/>
    <col min="3" max="3" width="15.28515625" bestFit="1" customWidth="1"/>
    <col min="4" max="4" width="31" customWidth="1"/>
    <col min="5" max="7" width="6.7109375" customWidth="1"/>
    <col min="8" max="8" width="26.28515625" customWidth="1"/>
    <col min="9" max="9" width="21.42578125" customWidth="1"/>
    <col min="10" max="10" width="10.5703125" customWidth="1"/>
    <col min="11" max="11" width="14.5703125" customWidth="1"/>
    <col min="12" max="12" width="14" customWidth="1"/>
  </cols>
  <sheetData>
    <row r="1" spans="1:12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147</v>
      </c>
      <c r="L1" s="2" t="s">
        <v>148</v>
      </c>
    </row>
    <row r="2" spans="1:12" x14ac:dyDescent="0.25">
      <c r="A2" t="s">
        <v>370</v>
      </c>
      <c r="B2" t="s">
        <v>385</v>
      </c>
      <c r="C2" t="s">
        <v>386</v>
      </c>
      <c r="D2" t="s">
        <v>387</v>
      </c>
      <c r="E2" t="s">
        <v>138</v>
      </c>
      <c r="F2" t="s">
        <v>11</v>
      </c>
      <c r="G2">
        <v>98903</v>
      </c>
      <c r="H2" s="1" t="s">
        <v>607</v>
      </c>
      <c r="I2" t="s">
        <v>388</v>
      </c>
      <c r="J2">
        <v>1</v>
      </c>
      <c r="L2" t="s">
        <v>389</v>
      </c>
    </row>
    <row r="3" spans="1:12" x14ac:dyDescent="0.25">
      <c r="A3" t="s">
        <v>108</v>
      </c>
      <c r="B3" t="s">
        <v>117</v>
      </c>
      <c r="C3" t="s">
        <v>118</v>
      </c>
      <c r="D3" t="s">
        <v>119</v>
      </c>
      <c r="E3" t="s">
        <v>120</v>
      </c>
      <c r="F3" t="s">
        <v>11</v>
      </c>
      <c r="G3">
        <v>98675</v>
      </c>
      <c r="H3" s="1" t="s">
        <v>121</v>
      </c>
      <c r="I3" t="s">
        <v>12</v>
      </c>
      <c r="J3">
        <v>1</v>
      </c>
      <c r="K3" t="s">
        <v>190</v>
      </c>
      <c r="L3" t="s">
        <v>191</v>
      </c>
    </row>
    <row r="4" spans="1:12" x14ac:dyDescent="0.25">
      <c r="A4" t="s">
        <v>390</v>
      </c>
      <c r="B4" t="s">
        <v>391</v>
      </c>
      <c r="C4" t="s">
        <v>392</v>
      </c>
      <c r="D4" t="s">
        <v>393</v>
      </c>
      <c r="E4" t="s">
        <v>394</v>
      </c>
      <c r="F4" t="s">
        <v>66</v>
      </c>
      <c r="G4">
        <v>83843</v>
      </c>
      <c r="H4" s="1" t="s">
        <v>395</v>
      </c>
      <c r="I4" s="60" t="s">
        <v>36</v>
      </c>
      <c r="J4" s="60">
        <v>0</v>
      </c>
      <c r="K4" s="60" t="s">
        <v>396</v>
      </c>
      <c r="L4" s="60" t="s">
        <v>396</v>
      </c>
    </row>
    <row r="5" spans="1:12" x14ac:dyDescent="0.25">
      <c r="A5" t="s">
        <v>37</v>
      </c>
      <c r="B5" t="s">
        <v>38</v>
      </c>
      <c r="C5" t="s">
        <v>39</v>
      </c>
      <c r="D5" t="s">
        <v>40</v>
      </c>
      <c r="E5" t="s">
        <v>41</v>
      </c>
      <c r="F5" t="s">
        <v>19</v>
      </c>
      <c r="G5">
        <v>97834</v>
      </c>
      <c r="H5" s="1" t="s">
        <v>42</v>
      </c>
      <c r="I5" t="s">
        <v>25</v>
      </c>
      <c r="J5">
        <v>3</v>
      </c>
      <c r="K5" t="s">
        <v>179</v>
      </c>
      <c r="L5" t="s">
        <v>180</v>
      </c>
    </row>
    <row r="6" spans="1:12" x14ac:dyDescent="0.25">
      <c r="A6" t="s">
        <v>254</v>
      </c>
      <c r="B6" t="s">
        <v>397</v>
      </c>
      <c r="C6" t="s">
        <v>398</v>
      </c>
      <c r="D6" t="s">
        <v>144</v>
      </c>
      <c r="E6" t="s">
        <v>145</v>
      </c>
      <c r="F6" t="s">
        <v>11</v>
      </c>
      <c r="G6">
        <v>98857</v>
      </c>
      <c r="H6" s="1" t="s">
        <v>146</v>
      </c>
      <c r="I6" t="s">
        <v>12</v>
      </c>
      <c r="J6">
        <v>4</v>
      </c>
      <c r="K6" t="s">
        <v>149</v>
      </c>
      <c r="L6" t="s">
        <v>150</v>
      </c>
    </row>
    <row r="7" spans="1:12" x14ac:dyDescent="0.25">
      <c r="A7" t="s">
        <v>194</v>
      </c>
      <c r="B7" t="s">
        <v>195</v>
      </c>
      <c r="C7" t="s">
        <v>196</v>
      </c>
      <c r="D7" t="s">
        <v>197</v>
      </c>
      <c r="E7" t="s">
        <v>198</v>
      </c>
      <c r="F7" t="s">
        <v>11</v>
      </c>
      <c r="G7">
        <v>98589</v>
      </c>
      <c r="H7" s="1" t="s">
        <v>199</v>
      </c>
      <c r="I7" s="60" t="s">
        <v>12</v>
      </c>
      <c r="J7" s="60">
        <v>2</v>
      </c>
      <c r="K7" s="60" t="s">
        <v>200</v>
      </c>
      <c r="L7" s="60" t="s">
        <v>201</v>
      </c>
    </row>
    <row r="8" spans="1:12" x14ac:dyDescent="0.25">
      <c r="A8" t="s">
        <v>258</v>
      </c>
      <c r="B8" t="s">
        <v>401</v>
      </c>
      <c r="C8" t="s">
        <v>402</v>
      </c>
      <c r="D8" t="s">
        <v>403</v>
      </c>
      <c r="E8" t="s">
        <v>138</v>
      </c>
      <c r="F8" t="s">
        <v>11</v>
      </c>
      <c r="G8">
        <v>98908</v>
      </c>
      <c r="H8" s="1" t="s">
        <v>404</v>
      </c>
      <c r="I8" s="60" t="s">
        <v>12</v>
      </c>
      <c r="J8" s="60">
        <v>2</v>
      </c>
      <c r="L8" t="s">
        <v>583</v>
      </c>
    </row>
    <row r="9" spans="1:12" x14ac:dyDescent="0.25">
      <c r="A9" t="s">
        <v>31</v>
      </c>
      <c r="B9" t="s">
        <v>32</v>
      </c>
      <c r="C9" t="s">
        <v>33</v>
      </c>
      <c r="D9" t="s">
        <v>34</v>
      </c>
      <c r="E9" t="s">
        <v>35</v>
      </c>
      <c r="F9" t="s">
        <v>11</v>
      </c>
      <c r="G9">
        <v>98325</v>
      </c>
      <c r="H9" s="1" t="s">
        <v>243</v>
      </c>
      <c r="I9" t="s">
        <v>12</v>
      </c>
      <c r="J9">
        <v>3</v>
      </c>
      <c r="K9" t="s">
        <v>399</v>
      </c>
      <c r="L9" t="s">
        <v>400</v>
      </c>
    </row>
    <row r="10" spans="1:12" x14ac:dyDescent="0.25">
      <c r="A10" t="s">
        <v>405</v>
      </c>
      <c r="B10" t="s">
        <v>406</v>
      </c>
      <c r="C10" t="s">
        <v>407</v>
      </c>
      <c r="D10" t="s">
        <v>408</v>
      </c>
      <c r="E10" t="s">
        <v>409</v>
      </c>
      <c r="F10" t="s">
        <v>11</v>
      </c>
      <c r="G10">
        <v>98295</v>
      </c>
      <c r="H10" s="1" t="s">
        <v>410</v>
      </c>
      <c r="I10" t="s">
        <v>12</v>
      </c>
      <c r="J10">
        <v>2</v>
      </c>
      <c r="K10" t="s">
        <v>411</v>
      </c>
      <c r="L10" t="s">
        <v>412</v>
      </c>
    </row>
    <row r="11" spans="1:12" x14ac:dyDescent="0.25">
      <c r="A11" t="s">
        <v>107</v>
      </c>
      <c r="B11" t="s">
        <v>159</v>
      </c>
      <c r="C11" t="s">
        <v>160</v>
      </c>
      <c r="D11" t="s">
        <v>161</v>
      </c>
      <c r="E11" t="s">
        <v>162</v>
      </c>
      <c r="F11" t="s">
        <v>11</v>
      </c>
      <c r="G11">
        <v>98936</v>
      </c>
      <c r="H11" s="1" t="s">
        <v>163</v>
      </c>
      <c r="I11" t="s">
        <v>12</v>
      </c>
      <c r="J11">
        <v>3</v>
      </c>
      <c r="L11" t="s">
        <v>164</v>
      </c>
    </row>
    <row r="12" spans="1:12" x14ac:dyDescent="0.25">
      <c r="A12" t="s">
        <v>26</v>
      </c>
      <c r="B12" t="s">
        <v>27</v>
      </c>
      <c r="C12" t="s">
        <v>28</v>
      </c>
      <c r="D12" t="s">
        <v>46</v>
      </c>
      <c r="E12" t="s">
        <v>29</v>
      </c>
      <c r="F12" t="s">
        <v>11</v>
      </c>
      <c r="G12">
        <v>99347</v>
      </c>
      <c r="H12" s="1" t="s">
        <v>30</v>
      </c>
      <c r="I12" t="s">
        <v>12</v>
      </c>
      <c r="J12">
        <v>2</v>
      </c>
      <c r="K12" t="s">
        <v>183</v>
      </c>
      <c r="L12" t="s">
        <v>184</v>
      </c>
    </row>
    <row r="13" spans="1:12" x14ac:dyDescent="0.25">
      <c r="A13" t="s">
        <v>13</v>
      </c>
      <c r="B13" t="s">
        <v>14</v>
      </c>
      <c r="C13" t="s">
        <v>15</v>
      </c>
      <c r="D13" t="s">
        <v>47</v>
      </c>
      <c r="E13" t="s">
        <v>16</v>
      </c>
      <c r="F13" t="s">
        <v>11</v>
      </c>
      <c r="G13">
        <v>99004</v>
      </c>
      <c r="H13" s="1" t="s">
        <v>17</v>
      </c>
      <c r="I13" t="s">
        <v>12</v>
      </c>
      <c r="J13">
        <v>7</v>
      </c>
      <c r="K13" t="s">
        <v>181</v>
      </c>
      <c r="L13" t="s">
        <v>182</v>
      </c>
    </row>
    <row r="14" spans="1:12" x14ac:dyDescent="0.25">
      <c r="A14" t="s">
        <v>235</v>
      </c>
      <c r="B14" t="s">
        <v>236</v>
      </c>
      <c r="C14" t="s">
        <v>237</v>
      </c>
      <c r="D14" t="s">
        <v>413</v>
      </c>
      <c r="E14" t="s">
        <v>35</v>
      </c>
      <c r="F14" t="s">
        <v>11</v>
      </c>
      <c r="G14">
        <v>98325</v>
      </c>
      <c r="H14" s="1" t="s">
        <v>239</v>
      </c>
      <c r="I14" s="60" t="s">
        <v>12</v>
      </c>
      <c r="J14" s="60">
        <v>2</v>
      </c>
      <c r="K14" s="60" t="s">
        <v>241</v>
      </c>
      <c r="L14" s="60" t="s">
        <v>414</v>
      </c>
    </row>
    <row r="15" spans="1:12" x14ac:dyDescent="0.25">
      <c r="A15" t="s">
        <v>278</v>
      </c>
      <c r="B15" t="s">
        <v>415</v>
      </c>
      <c r="C15" t="s">
        <v>416</v>
      </c>
      <c r="D15" t="s">
        <v>417</v>
      </c>
      <c r="E15" t="s">
        <v>418</v>
      </c>
      <c r="F15" t="s">
        <v>11</v>
      </c>
      <c r="G15">
        <v>98248</v>
      </c>
      <c r="H15" s="1" t="s">
        <v>419</v>
      </c>
      <c r="I15" t="s">
        <v>36</v>
      </c>
      <c r="J15">
        <v>1</v>
      </c>
      <c r="K15" t="s">
        <v>420</v>
      </c>
      <c r="L15" s="60" t="s">
        <v>421</v>
      </c>
    </row>
    <row r="16" spans="1:12" x14ac:dyDescent="0.25">
      <c r="A16" t="s">
        <v>279</v>
      </c>
      <c r="B16" t="s">
        <v>422</v>
      </c>
      <c r="C16" t="s">
        <v>429</v>
      </c>
      <c r="D16" t="s">
        <v>424</v>
      </c>
      <c r="E16" t="s">
        <v>425</v>
      </c>
      <c r="F16" t="s">
        <v>66</v>
      </c>
      <c r="G16">
        <v>83641</v>
      </c>
      <c r="H16" s="1" t="s">
        <v>426</v>
      </c>
      <c r="I16" t="s">
        <v>12</v>
      </c>
      <c r="J16">
        <v>2</v>
      </c>
      <c r="K16" t="s">
        <v>427</v>
      </c>
      <c r="L16" t="s">
        <v>428</v>
      </c>
    </row>
    <row r="17" spans="1:12" x14ac:dyDescent="0.25">
      <c r="A17" t="s">
        <v>280</v>
      </c>
      <c r="B17" t="s">
        <v>10</v>
      </c>
      <c r="C17" t="s">
        <v>423</v>
      </c>
      <c r="D17" t="s">
        <v>430</v>
      </c>
      <c r="E17" t="s">
        <v>431</v>
      </c>
      <c r="F17" t="s">
        <v>66</v>
      </c>
      <c r="G17">
        <v>83861</v>
      </c>
      <c r="H17" s="1" t="s">
        <v>630</v>
      </c>
      <c r="I17" t="s">
        <v>12</v>
      </c>
      <c r="J17">
        <v>2</v>
      </c>
      <c r="K17" t="s">
        <v>629</v>
      </c>
      <c r="L17" t="s">
        <v>432</v>
      </c>
    </row>
    <row r="18" spans="1:12" x14ac:dyDescent="0.25">
      <c r="A18" t="s">
        <v>20</v>
      </c>
      <c r="B18" t="s">
        <v>21</v>
      </c>
      <c r="C18" t="s">
        <v>433</v>
      </c>
      <c r="D18" t="s">
        <v>22</v>
      </c>
      <c r="E18" t="s">
        <v>23</v>
      </c>
      <c r="F18" t="s">
        <v>19</v>
      </c>
      <c r="G18">
        <v>97756</v>
      </c>
      <c r="H18" s="1" t="s">
        <v>24</v>
      </c>
      <c r="I18" t="s">
        <v>25</v>
      </c>
      <c r="J18">
        <v>3</v>
      </c>
      <c r="K18" t="s">
        <v>177</v>
      </c>
      <c r="L18" t="s">
        <v>178</v>
      </c>
    </row>
    <row r="19" spans="1:12" x14ac:dyDescent="0.25">
      <c r="A19" t="s">
        <v>106</v>
      </c>
      <c r="B19" t="s">
        <v>124</v>
      </c>
      <c r="C19" t="s">
        <v>125</v>
      </c>
      <c r="D19" t="s">
        <v>126</v>
      </c>
      <c r="E19" t="s">
        <v>127</v>
      </c>
      <c r="F19" t="s">
        <v>11</v>
      </c>
      <c r="G19">
        <v>99109</v>
      </c>
      <c r="H19" s="1" t="s">
        <v>240</v>
      </c>
      <c r="I19" t="s">
        <v>434</v>
      </c>
      <c r="J19">
        <v>3</v>
      </c>
      <c r="L19" t="s">
        <v>189</v>
      </c>
    </row>
    <row r="20" spans="1:12" x14ac:dyDescent="0.25">
      <c r="A20" t="s">
        <v>290</v>
      </c>
      <c r="B20" t="s">
        <v>435</v>
      </c>
      <c r="C20" t="s">
        <v>151</v>
      </c>
      <c r="D20" t="s">
        <v>436</v>
      </c>
      <c r="E20" t="s">
        <v>610</v>
      </c>
      <c r="F20" t="s">
        <v>19</v>
      </c>
      <c r="G20">
        <v>97530</v>
      </c>
      <c r="H20" s="1" t="s">
        <v>437</v>
      </c>
      <c r="I20" t="s">
        <v>438</v>
      </c>
      <c r="J20">
        <v>3</v>
      </c>
      <c r="L20" t="s">
        <v>439</v>
      </c>
    </row>
    <row r="21" spans="1:12" x14ac:dyDescent="0.25">
      <c r="A21" t="s">
        <v>112</v>
      </c>
      <c r="B21" t="s">
        <v>212</v>
      </c>
      <c r="C21" t="s">
        <v>213</v>
      </c>
      <c r="D21" t="s">
        <v>214</v>
      </c>
      <c r="E21" t="s">
        <v>215</v>
      </c>
      <c r="F21" t="s">
        <v>19</v>
      </c>
      <c r="G21">
        <v>97488</v>
      </c>
      <c r="H21" s="1" t="s">
        <v>440</v>
      </c>
      <c r="I21" s="60" t="s">
        <v>173</v>
      </c>
      <c r="J21" s="60">
        <v>6</v>
      </c>
      <c r="K21" s="60"/>
      <c r="L21" s="60" t="s">
        <v>234</v>
      </c>
    </row>
    <row r="22" spans="1:12" x14ac:dyDescent="0.25">
      <c r="A22" t="s">
        <v>111</v>
      </c>
      <c r="B22" t="s">
        <v>153</v>
      </c>
      <c r="C22" t="s">
        <v>154</v>
      </c>
      <c r="D22" t="s">
        <v>155</v>
      </c>
      <c r="E22" t="s">
        <v>156</v>
      </c>
      <c r="F22" t="s">
        <v>11</v>
      </c>
      <c r="G22">
        <v>99348</v>
      </c>
      <c r="H22" s="1" t="s">
        <v>441</v>
      </c>
      <c r="I22" t="s">
        <v>123</v>
      </c>
      <c r="J22">
        <v>3</v>
      </c>
      <c r="K22" t="s">
        <v>157</v>
      </c>
      <c r="L22" t="s">
        <v>158</v>
      </c>
    </row>
    <row r="23" spans="1:12" x14ac:dyDescent="0.25">
      <c r="A23" t="s">
        <v>442</v>
      </c>
      <c r="B23" t="s">
        <v>443</v>
      </c>
      <c r="C23" t="s">
        <v>444</v>
      </c>
      <c r="D23" t="s">
        <v>445</v>
      </c>
      <c r="E23" t="s">
        <v>446</v>
      </c>
      <c r="F23" t="s">
        <v>11</v>
      </c>
      <c r="G23">
        <v>99125</v>
      </c>
      <c r="H23" s="1" t="s">
        <v>447</v>
      </c>
      <c r="I23" t="s">
        <v>12</v>
      </c>
      <c r="J23">
        <v>3</v>
      </c>
      <c r="K23" t="s">
        <v>448</v>
      </c>
    </row>
    <row r="24" spans="1:12" x14ac:dyDescent="0.25">
      <c r="A24" t="s">
        <v>366</v>
      </c>
      <c r="B24" t="s">
        <v>449</v>
      </c>
      <c r="C24" t="s">
        <v>450</v>
      </c>
      <c r="D24" t="s">
        <v>451</v>
      </c>
      <c r="E24" t="s">
        <v>452</v>
      </c>
      <c r="F24" t="s">
        <v>19</v>
      </c>
      <c r="G24">
        <v>97850</v>
      </c>
      <c r="H24" s="1" t="s">
        <v>453</v>
      </c>
      <c r="I24" t="s">
        <v>12</v>
      </c>
      <c r="J24">
        <v>2</v>
      </c>
      <c r="K24" t="s">
        <v>454</v>
      </c>
      <c r="L24" t="s">
        <v>455</v>
      </c>
    </row>
    <row r="25" spans="1:12" x14ac:dyDescent="0.25">
      <c r="A25" t="s">
        <v>141</v>
      </c>
      <c r="B25" t="s">
        <v>142</v>
      </c>
      <c r="C25" t="s">
        <v>143</v>
      </c>
      <c r="D25" t="s">
        <v>210</v>
      </c>
      <c r="E25" t="s">
        <v>211</v>
      </c>
      <c r="F25" t="s">
        <v>11</v>
      </c>
      <c r="G25">
        <v>99163</v>
      </c>
      <c r="H25" s="1" t="s">
        <v>456</v>
      </c>
      <c r="I25" t="s">
        <v>12</v>
      </c>
      <c r="J25">
        <v>2</v>
      </c>
      <c r="K25" t="s">
        <v>192</v>
      </c>
      <c r="L25" t="s">
        <v>457</v>
      </c>
    </row>
    <row r="26" spans="1:12" x14ac:dyDescent="0.25">
      <c r="A26" t="s">
        <v>109</v>
      </c>
      <c r="B26" t="s">
        <v>128</v>
      </c>
      <c r="C26" t="s">
        <v>129</v>
      </c>
      <c r="D26" t="s">
        <v>130</v>
      </c>
      <c r="E26" t="s">
        <v>131</v>
      </c>
      <c r="F26" t="s">
        <v>11</v>
      </c>
      <c r="G26">
        <v>99101</v>
      </c>
      <c r="H26" s="1" t="s">
        <v>132</v>
      </c>
      <c r="I26" t="s">
        <v>133</v>
      </c>
      <c r="J26">
        <v>2</v>
      </c>
      <c r="K26" t="s">
        <v>187</v>
      </c>
      <c r="L26" t="s">
        <v>188</v>
      </c>
    </row>
    <row r="27" spans="1:12" x14ac:dyDescent="0.25">
      <c r="A27" t="s">
        <v>202</v>
      </c>
      <c r="B27" t="s">
        <v>203</v>
      </c>
      <c r="C27" t="s">
        <v>204</v>
      </c>
      <c r="D27" t="s">
        <v>205</v>
      </c>
      <c r="E27" t="s">
        <v>206</v>
      </c>
      <c r="F27" t="s">
        <v>11</v>
      </c>
      <c r="G27">
        <v>98344</v>
      </c>
      <c r="H27" s="1" t="s">
        <v>207</v>
      </c>
      <c r="I27" s="60" t="s">
        <v>36</v>
      </c>
      <c r="J27" s="60">
        <v>2</v>
      </c>
      <c r="K27" s="60" t="s">
        <v>208</v>
      </c>
      <c r="L27" s="60" t="s">
        <v>209</v>
      </c>
    </row>
    <row r="28" spans="1:12" x14ac:dyDescent="0.25">
      <c r="A28" t="s">
        <v>135</v>
      </c>
      <c r="B28" t="s">
        <v>136</v>
      </c>
      <c r="C28" t="s">
        <v>137</v>
      </c>
      <c r="D28" t="s">
        <v>139</v>
      </c>
      <c r="E28" t="s">
        <v>138</v>
      </c>
      <c r="F28" t="s">
        <v>11</v>
      </c>
      <c r="G28">
        <v>98901</v>
      </c>
      <c r="H28" s="1" t="s">
        <v>140</v>
      </c>
      <c r="I28" t="s">
        <v>12</v>
      </c>
      <c r="J28">
        <v>5</v>
      </c>
      <c r="K28" s="60" t="s">
        <v>193</v>
      </c>
      <c r="L28" t="s">
        <v>458</v>
      </c>
    </row>
    <row r="29" spans="1:12" x14ac:dyDescent="0.25">
      <c r="A29" t="s">
        <v>459</v>
      </c>
      <c r="B29" t="s">
        <v>460</v>
      </c>
      <c r="C29" t="s">
        <v>461</v>
      </c>
      <c r="D29" t="s">
        <v>462</v>
      </c>
      <c r="E29" t="s">
        <v>463</v>
      </c>
      <c r="F29" t="s">
        <v>11</v>
      </c>
      <c r="G29">
        <v>98092</v>
      </c>
      <c r="H29" s="1" t="s">
        <v>464</v>
      </c>
      <c r="I29" t="s">
        <v>36</v>
      </c>
      <c r="J29">
        <v>4</v>
      </c>
      <c r="L29" t="s">
        <v>465</v>
      </c>
    </row>
    <row r="30" spans="1:12" x14ac:dyDescent="0.25">
      <c r="A30" t="s">
        <v>373</v>
      </c>
      <c r="B30" t="s">
        <v>466</v>
      </c>
      <c r="C30" t="s">
        <v>176</v>
      </c>
      <c r="D30" t="s">
        <v>467</v>
      </c>
      <c r="E30" t="s">
        <v>468</v>
      </c>
      <c r="F30" t="s">
        <v>11</v>
      </c>
      <c r="G30">
        <v>99029</v>
      </c>
      <c r="H30" s="1" t="s">
        <v>469</v>
      </c>
      <c r="I30" t="s">
        <v>12</v>
      </c>
      <c r="J30">
        <v>2</v>
      </c>
      <c r="K30" t="s">
        <v>470</v>
      </c>
      <c r="L30" t="s">
        <v>471</v>
      </c>
    </row>
    <row r="31" spans="1:12" x14ac:dyDescent="0.25">
      <c r="A31" t="s">
        <v>364</v>
      </c>
      <c r="B31" t="s">
        <v>472</v>
      </c>
      <c r="C31" t="s">
        <v>473</v>
      </c>
      <c r="D31" t="s">
        <v>474</v>
      </c>
      <c r="E31" t="s">
        <v>475</v>
      </c>
      <c r="F31" t="s">
        <v>11</v>
      </c>
      <c r="G31">
        <v>98233</v>
      </c>
      <c r="H31" s="1" t="s">
        <v>476</v>
      </c>
      <c r="I31" t="s">
        <v>12</v>
      </c>
      <c r="J31">
        <v>2</v>
      </c>
      <c r="K31" t="s">
        <v>477</v>
      </c>
      <c r="L31" t="s">
        <v>478</v>
      </c>
    </row>
    <row r="32" spans="1:12" x14ac:dyDescent="0.25">
      <c r="A32" t="s">
        <v>536</v>
      </c>
      <c r="B32" t="s">
        <v>537</v>
      </c>
      <c r="C32" t="s">
        <v>538</v>
      </c>
      <c r="D32" t="s">
        <v>539</v>
      </c>
      <c r="E32" t="s">
        <v>152</v>
      </c>
      <c r="F32" t="s">
        <v>11</v>
      </c>
      <c r="G32">
        <v>98942</v>
      </c>
      <c r="H32" s="1" t="s">
        <v>540</v>
      </c>
      <c r="I32" s="60" t="s">
        <v>549</v>
      </c>
      <c r="J32" s="60">
        <v>4</v>
      </c>
      <c r="L32" s="60" t="s">
        <v>541</v>
      </c>
    </row>
    <row r="33" spans="1:12" x14ac:dyDescent="0.25">
      <c r="A33" t="s">
        <v>227</v>
      </c>
      <c r="B33" t="s">
        <v>228</v>
      </c>
      <c r="C33" t="s">
        <v>222</v>
      </c>
      <c r="D33" t="s">
        <v>229</v>
      </c>
      <c r="E33" t="s">
        <v>230</v>
      </c>
      <c r="F33" t="s">
        <v>11</v>
      </c>
      <c r="G33">
        <v>99173</v>
      </c>
      <c r="H33" s="1" t="s">
        <v>231</v>
      </c>
      <c r="I33" s="60" t="s">
        <v>12</v>
      </c>
      <c r="J33" s="60">
        <v>3</v>
      </c>
      <c r="K33" s="60" t="s">
        <v>232</v>
      </c>
      <c r="L33" s="60" t="s">
        <v>233</v>
      </c>
    </row>
    <row r="34" spans="1:12" x14ac:dyDescent="0.25">
      <c r="A34" t="s">
        <v>357</v>
      </c>
      <c r="B34" t="s">
        <v>479</v>
      </c>
      <c r="C34" t="s">
        <v>480</v>
      </c>
      <c r="D34" t="s">
        <v>481</v>
      </c>
      <c r="E34" t="s">
        <v>220</v>
      </c>
      <c r="F34" t="s">
        <v>11</v>
      </c>
      <c r="G34">
        <v>98926</v>
      </c>
      <c r="H34" s="1" t="s">
        <v>482</v>
      </c>
      <c r="I34" t="s">
        <v>12</v>
      </c>
      <c r="J34">
        <v>1</v>
      </c>
      <c r="K34" t="s">
        <v>483</v>
      </c>
    </row>
    <row r="35" spans="1:12" x14ac:dyDescent="0.25">
      <c r="A35" t="s">
        <v>355</v>
      </c>
      <c r="B35" t="s">
        <v>484</v>
      </c>
      <c r="C35" t="s">
        <v>485</v>
      </c>
      <c r="D35" t="s">
        <v>486</v>
      </c>
      <c r="E35" t="s">
        <v>487</v>
      </c>
      <c r="F35" t="s">
        <v>19</v>
      </c>
      <c r="G35">
        <v>97038</v>
      </c>
      <c r="H35" s="1" t="s">
        <v>488</v>
      </c>
      <c r="I35" t="s">
        <v>173</v>
      </c>
      <c r="J35">
        <v>1</v>
      </c>
      <c r="K35" t="s">
        <v>489</v>
      </c>
      <c r="L35" t="s">
        <v>490</v>
      </c>
    </row>
    <row r="36" spans="1:12" x14ac:dyDescent="0.25">
      <c r="A36" t="s">
        <v>353</v>
      </c>
      <c r="B36" t="s">
        <v>491</v>
      </c>
      <c r="C36" t="s">
        <v>492</v>
      </c>
      <c r="D36" t="s">
        <v>493</v>
      </c>
      <c r="E36" t="s">
        <v>494</v>
      </c>
      <c r="F36" t="s">
        <v>19</v>
      </c>
      <c r="G36">
        <v>97031</v>
      </c>
      <c r="H36" s="1" t="s">
        <v>495</v>
      </c>
      <c r="I36" t="s">
        <v>25</v>
      </c>
      <c r="J36">
        <v>1</v>
      </c>
      <c r="K36" t="s">
        <v>496</v>
      </c>
      <c r="L36" t="s">
        <v>497</v>
      </c>
    </row>
    <row r="37" spans="1:12" x14ac:dyDescent="0.25">
      <c r="A37" t="s">
        <v>498</v>
      </c>
      <c r="B37" t="s">
        <v>499</v>
      </c>
      <c r="C37" t="s">
        <v>18</v>
      </c>
      <c r="D37" t="s">
        <v>500</v>
      </c>
      <c r="E37" t="s">
        <v>501</v>
      </c>
      <c r="F37" t="s">
        <v>11</v>
      </c>
      <c r="G37">
        <v>98227</v>
      </c>
      <c r="H37" s="1" t="s">
        <v>502</v>
      </c>
      <c r="I37" t="s">
        <v>503</v>
      </c>
      <c r="J37">
        <v>5</v>
      </c>
      <c r="K37" t="s">
        <v>504</v>
      </c>
      <c r="L37" t="s">
        <v>505</v>
      </c>
    </row>
    <row r="38" spans="1:12" x14ac:dyDescent="0.25">
      <c r="A38" t="s">
        <v>338</v>
      </c>
      <c r="B38" t="s">
        <v>168</v>
      </c>
      <c r="C38" t="s">
        <v>169</v>
      </c>
      <c r="D38" t="s">
        <v>170</v>
      </c>
      <c r="E38" t="s">
        <v>171</v>
      </c>
      <c r="F38" t="s">
        <v>11</v>
      </c>
      <c r="G38">
        <v>98580</v>
      </c>
      <c r="H38" s="1" t="s">
        <v>172</v>
      </c>
      <c r="I38" t="s">
        <v>550</v>
      </c>
      <c r="J38">
        <v>3</v>
      </c>
      <c r="K38" t="s">
        <v>174</v>
      </c>
      <c r="L38" t="s">
        <v>175</v>
      </c>
    </row>
    <row r="39" spans="1:12" x14ac:dyDescent="0.25">
      <c r="A39" t="s">
        <v>43</v>
      </c>
      <c r="B39" t="s">
        <v>44</v>
      </c>
      <c r="C39" t="s">
        <v>134</v>
      </c>
      <c r="D39" t="s">
        <v>45</v>
      </c>
      <c r="E39" t="s">
        <v>35</v>
      </c>
      <c r="F39" t="s">
        <v>11</v>
      </c>
      <c r="G39">
        <v>98325</v>
      </c>
      <c r="H39" s="1" t="s">
        <v>48</v>
      </c>
      <c r="I39" t="s">
        <v>12</v>
      </c>
      <c r="J39">
        <v>5</v>
      </c>
      <c r="K39" t="s">
        <v>185</v>
      </c>
      <c r="L39" t="s">
        <v>186</v>
      </c>
    </row>
    <row r="40" spans="1:12" x14ac:dyDescent="0.25">
      <c r="A40" t="s">
        <v>216</v>
      </c>
      <c r="B40" t="s">
        <v>217</v>
      </c>
      <c r="C40" t="s">
        <v>218</v>
      </c>
      <c r="D40" t="s">
        <v>219</v>
      </c>
      <c r="E40" t="s">
        <v>220</v>
      </c>
      <c r="F40" t="s">
        <v>11</v>
      </c>
      <c r="G40">
        <v>98926</v>
      </c>
      <c r="H40" s="1" t="s">
        <v>506</v>
      </c>
      <c r="I40" s="60" t="s">
        <v>25</v>
      </c>
      <c r="J40" s="60">
        <v>3</v>
      </c>
      <c r="L40" t="s">
        <v>221</v>
      </c>
    </row>
    <row r="41" spans="1:12" x14ac:dyDescent="0.25">
      <c r="A41" t="s">
        <v>328</v>
      </c>
      <c r="B41" t="s">
        <v>507</v>
      </c>
      <c r="C41" t="s">
        <v>122</v>
      </c>
      <c r="D41" t="s">
        <v>508</v>
      </c>
      <c r="E41" t="s">
        <v>509</v>
      </c>
      <c r="F41" t="s">
        <v>19</v>
      </c>
      <c r="G41">
        <v>97013</v>
      </c>
      <c r="H41" s="1" t="s">
        <v>510</v>
      </c>
      <c r="I41" t="s">
        <v>12</v>
      </c>
      <c r="J41">
        <v>5</v>
      </c>
      <c r="K41" t="s">
        <v>511</v>
      </c>
      <c r="L41" t="s">
        <v>512</v>
      </c>
    </row>
    <row r="42" spans="1:12" x14ac:dyDescent="0.25">
      <c r="A42" t="s">
        <v>326</v>
      </c>
      <c r="B42" t="s">
        <v>165</v>
      </c>
      <c r="C42" t="s">
        <v>513</v>
      </c>
      <c r="D42" t="s">
        <v>514</v>
      </c>
      <c r="E42" t="s">
        <v>152</v>
      </c>
      <c r="F42" t="s">
        <v>11</v>
      </c>
      <c r="G42">
        <v>98942</v>
      </c>
      <c r="H42" s="1" t="s">
        <v>166</v>
      </c>
      <c r="I42" s="60" t="s">
        <v>12</v>
      </c>
      <c r="J42" s="60">
        <v>5</v>
      </c>
      <c r="K42" s="60" t="s">
        <v>167</v>
      </c>
      <c r="L42" s="60"/>
    </row>
    <row r="44" spans="1:12" x14ac:dyDescent="0.25">
      <c r="I44" s="2" t="s">
        <v>223</v>
      </c>
      <c r="J44" s="2">
        <f>SUM(J2:J42)</f>
        <v>115</v>
      </c>
    </row>
    <row r="45" spans="1:12" x14ac:dyDescent="0.25">
      <c r="E45" s="2" t="s">
        <v>12</v>
      </c>
      <c r="F45" s="2">
        <v>74</v>
      </c>
      <c r="I45" s="2"/>
      <c r="J45" s="2"/>
    </row>
    <row r="46" spans="1:12" x14ac:dyDescent="0.25">
      <c r="E46" s="2" t="s">
        <v>36</v>
      </c>
      <c r="F46" s="2">
        <v>7</v>
      </c>
      <c r="I46" s="2"/>
      <c r="J46" s="2"/>
    </row>
    <row r="47" spans="1:12" x14ac:dyDescent="0.25">
      <c r="E47" s="2" t="s">
        <v>25</v>
      </c>
      <c r="F47" s="2">
        <v>15</v>
      </c>
      <c r="I47" s="2"/>
      <c r="J47" s="2"/>
    </row>
    <row r="48" spans="1:12" x14ac:dyDescent="0.25">
      <c r="E48" s="2" t="s">
        <v>551</v>
      </c>
      <c r="F48" s="2">
        <v>10</v>
      </c>
      <c r="I48" s="2"/>
      <c r="J48" s="2"/>
    </row>
    <row r="49" spans="5:10" x14ac:dyDescent="0.25">
      <c r="E49" s="2" t="s">
        <v>173</v>
      </c>
      <c r="F49" s="150">
        <v>9</v>
      </c>
      <c r="I49" s="2"/>
      <c r="J49" s="2"/>
    </row>
    <row r="50" spans="5:10" x14ac:dyDescent="0.25">
      <c r="E50" s="150" t="s">
        <v>552</v>
      </c>
      <c r="F50" s="2">
        <f>SUM(F45:F49)</f>
        <v>115</v>
      </c>
    </row>
  </sheetData>
  <sortState ref="A2:L42">
    <sortCondition ref="A2"/>
  </sortState>
  <hyperlinks>
    <hyperlink ref="H30" r:id="rId1" xr:uid="{00000000-0004-0000-0100-000000000000}"/>
    <hyperlink ref="H13" r:id="rId2" xr:uid="{00000000-0004-0000-0100-000001000000}"/>
    <hyperlink ref="H2" r:id="rId3" xr:uid="{00000000-0004-0000-0100-000002000000}"/>
    <hyperlink ref="H18" r:id="rId4" xr:uid="{00000000-0004-0000-0100-000003000000}"/>
    <hyperlink ref="H12" r:id="rId5" xr:uid="{00000000-0004-0000-0100-000004000000}"/>
    <hyperlink ref="H6" r:id="rId6" xr:uid="{00000000-0004-0000-0100-000005000000}"/>
    <hyperlink ref="H5" r:id="rId7" xr:uid="{00000000-0004-0000-0100-000006000000}"/>
    <hyperlink ref="H15" r:id="rId8" xr:uid="{00000000-0004-0000-0100-000007000000}"/>
    <hyperlink ref="H39" r:id="rId9" xr:uid="{00000000-0004-0000-0100-000008000000}"/>
    <hyperlink ref="H3" r:id="rId10" xr:uid="{00000000-0004-0000-0100-000009000000}"/>
    <hyperlink ref="H16" r:id="rId11" xr:uid="{00000000-0004-0000-0100-00000A000000}"/>
    <hyperlink ref="H26" r:id="rId12" xr:uid="{00000000-0004-0000-0100-00000B000000}"/>
    <hyperlink ref="H10" r:id="rId13" xr:uid="{00000000-0004-0000-0100-00000C000000}"/>
    <hyperlink ref="H28" r:id="rId14" xr:uid="{00000000-0004-0000-0100-00000D000000}"/>
    <hyperlink ref="H34" r:id="rId15" xr:uid="{00000000-0004-0000-0100-00000E000000}"/>
    <hyperlink ref="H31" r:id="rId16" xr:uid="{00000000-0004-0000-0100-00000F000000}"/>
    <hyperlink ref="H22" r:id="rId17" xr:uid="{00000000-0004-0000-0100-000010000000}"/>
    <hyperlink ref="H11" r:id="rId18" xr:uid="{00000000-0004-0000-0100-000011000000}"/>
    <hyperlink ref="H41" r:id="rId19" xr:uid="{00000000-0004-0000-0100-000012000000}"/>
    <hyperlink ref="H38" r:id="rId20" xr:uid="{00000000-0004-0000-0100-000013000000}"/>
    <hyperlink ref="H7" r:id="rId21" xr:uid="{00000000-0004-0000-0100-000014000000}"/>
    <hyperlink ref="H27" r:id="rId22" xr:uid="{00000000-0004-0000-0100-000015000000}"/>
    <hyperlink ref="H4" r:id="rId23" xr:uid="{00000000-0004-0000-0100-000016000000}"/>
    <hyperlink ref="H33" r:id="rId24" xr:uid="{00000000-0004-0000-0100-000017000000}"/>
    <hyperlink ref="H21" r:id="rId25" xr:uid="{00000000-0004-0000-0100-000018000000}"/>
    <hyperlink ref="H14" r:id="rId26" xr:uid="{00000000-0004-0000-0100-000019000000}"/>
    <hyperlink ref="H19" r:id="rId27" xr:uid="{00000000-0004-0000-0100-00001A000000}"/>
    <hyperlink ref="H42" r:id="rId28" xr:uid="{00000000-0004-0000-0100-00001B000000}"/>
    <hyperlink ref="H40" r:id="rId29" xr:uid="{00000000-0004-0000-0100-00001C000000}"/>
    <hyperlink ref="H8" r:id="rId30" xr:uid="{00000000-0004-0000-0100-00001D000000}"/>
    <hyperlink ref="H25" r:id="rId31" xr:uid="{00000000-0004-0000-0100-00001E000000}"/>
    <hyperlink ref="H29" r:id="rId32" xr:uid="{00000000-0004-0000-0100-00001F000000}"/>
    <hyperlink ref="H9" r:id="rId33" xr:uid="{00000000-0004-0000-0100-000020000000}"/>
    <hyperlink ref="H17" r:id="rId34" xr:uid="{00000000-0004-0000-0100-000021000000}"/>
    <hyperlink ref="H20" r:id="rId35" xr:uid="{00000000-0004-0000-0100-000022000000}"/>
    <hyperlink ref="H23" r:id="rId36" xr:uid="{00000000-0004-0000-0100-000023000000}"/>
    <hyperlink ref="H24" r:id="rId37" xr:uid="{00000000-0004-0000-0100-000024000000}"/>
    <hyperlink ref="H35" r:id="rId38" xr:uid="{00000000-0004-0000-0100-000025000000}"/>
    <hyperlink ref="H36" r:id="rId39" xr:uid="{00000000-0004-0000-0100-000026000000}"/>
    <hyperlink ref="H37" r:id="rId40" xr:uid="{00000000-0004-0000-0100-000027000000}"/>
    <hyperlink ref="H32" r:id="rId41" xr:uid="{00000000-0004-0000-0100-000028000000}"/>
  </hyperlinks>
  <pageMargins left="0.7" right="0.7" top="0.75" bottom="0.75" header="0.3" footer="0.3"/>
  <pageSetup orientation="portrait"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Compressed Sheet</vt:lpstr>
      <vt:lpstr>Dont print</vt:lpstr>
      <vt:lpstr>Consignor List</vt:lpstr>
      <vt:lpstr>'Compressed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Jfield</dc:creator>
  <cp:lastModifiedBy>MIKE</cp:lastModifiedBy>
  <cp:lastPrinted>2020-03-04T00:40:04Z</cp:lastPrinted>
  <dcterms:created xsi:type="dcterms:W3CDTF">2017-08-13T03:48:04Z</dcterms:created>
  <dcterms:modified xsi:type="dcterms:W3CDTF">2020-03-04T05:35:10Z</dcterms:modified>
  <cp:contentStatus/>
</cp:coreProperties>
</file>